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Arhiva\2018\"/>
    </mc:Choice>
  </mc:AlternateContent>
  <bookViews>
    <workbookView xWindow="0" yWindow="0" windowWidth="21600" windowHeight="94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06" i="1" l="1"/>
  <c r="G105" i="1" s="1"/>
  <c r="G143" i="1"/>
  <c r="G142" i="1" s="1"/>
  <c r="G137" i="1" s="1"/>
  <c r="G138" i="1"/>
  <c r="G139" i="1"/>
  <c r="G129" i="1"/>
  <c r="G128" i="1"/>
  <c r="G127" i="1" s="1"/>
  <c r="G117" i="1"/>
  <c r="G116" i="1" s="1"/>
  <c r="G115" i="1" s="1"/>
  <c r="G109" i="1"/>
  <c r="G108" i="1" s="1"/>
  <c r="G102" i="1"/>
  <c r="G101" i="1" s="1"/>
  <c r="G98" i="1"/>
  <c r="G97" i="1" s="1"/>
  <c r="G86" i="1"/>
  <c r="G85" i="1" s="1"/>
  <c r="G82" i="1"/>
  <c r="G81" i="1" s="1"/>
  <c r="G76" i="1"/>
  <c r="G75" i="1" s="1"/>
  <c r="G72" i="1"/>
  <c r="G73" i="1"/>
  <c r="G66" i="1"/>
  <c r="G65" i="1" s="1"/>
  <c r="G55" i="1"/>
  <c r="G54" i="1" s="1"/>
  <c r="G28" i="1"/>
  <c r="G29" i="1"/>
  <c r="G25" i="1"/>
  <c r="G22" i="1"/>
  <c r="G21" i="1" s="1"/>
  <c r="G18" i="1"/>
  <c r="G15" i="1"/>
  <c r="G14" i="1" s="1"/>
  <c r="G13" i="1" s="1"/>
  <c r="G12" i="1" s="1"/>
  <c r="G11" i="1" s="1"/>
  <c r="F143" i="1"/>
  <c r="F142" i="1" s="1"/>
  <c r="F138" i="1"/>
  <c r="F139" i="1"/>
  <c r="F129" i="1"/>
  <c r="F128" i="1" s="1"/>
  <c r="F127" i="1" s="1"/>
  <c r="F116" i="1"/>
  <c r="F115" i="1" s="1"/>
  <c r="F117" i="1"/>
  <c r="F113" i="1"/>
  <c r="F112" i="1" s="1"/>
  <c r="F108" i="1"/>
  <c r="F109" i="1"/>
  <c r="F106" i="1"/>
  <c r="F105" i="1" s="1"/>
  <c r="F101" i="1"/>
  <c r="F102" i="1"/>
  <c r="F98" i="1"/>
  <c r="F97" i="1" s="1"/>
  <c r="F85" i="1"/>
  <c r="F86" i="1"/>
  <c r="F82" i="1"/>
  <c r="F81" i="1" s="1"/>
  <c r="F75" i="1"/>
  <c r="F76" i="1"/>
  <c r="F73" i="1"/>
  <c r="F72" i="1" s="1"/>
  <c r="F66" i="1"/>
  <c r="F65" i="1" s="1"/>
  <c r="F29" i="1"/>
  <c r="F28" i="1" s="1"/>
  <c r="F22" i="1"/>
  <c r="F21" i="1" s="1"/>
  <c r="F15" i="1"/>
  <c r="F14" i="1" s="1"/>
  <c r="F25" i="1"/>
  <c r="F13" i="1" s="1"/>
  <c r="F12" i="1" s="1"/>
  <c r="F11" i="1" s="1"/>
  <c r="F18" i="1"/>
  <c r="F55" i="1"/>
  <c r="F54" i="1" s="1"/>
  <c r="E143" i="1"/>
  <c r="E142" i="1" s="1"/>
  <c r="E139" i="1"/>
  <c r="E138" i="1" s="1"/>
  <c r="E137" i="1" s="1"/>
  <c r="E129" i="1"/>
  <c r="E128" i="1" s="1"/>
  <c r="E127" i="1" s="1"/>
  <c r="E117" i="1"/>
  <c r="E116" i="1" s="1"/>
  <c r="E115" i="1" s="1"/>
  <c r="E113" i="1"/>
  <c r="E112" i="1" s="1"/>
  <c r="E109" i="1"/>
  <c r="E108" i="1" s="1"/>
  <c r="E106" i="1"/>
  <c r="E105" i="1" s="1"/>
  <c r="E102" i="1"/>
  <c r="E101" i="1" s="1"/>
  <c r="E98" i="1"/>
  <c r="E97" i="1" s="1"/>
  <c r="E86" i="1"/>
  <c r="E85" i="1" s="1"/>
  <c r="E82" i="1"/>
  <c r="E81" i="1" s="1"/>
  <c r="E76" i="1"/>
  <c r="E75" i="1" s="1"/>
  <c r="E73" i="1"/>
  <c r="E72" i="1" s="1"/>
  <c r="E66" i="1"/>
  <c r="E65" i="1" s="1"/>
  <c r="E55" i="1"/>
  <c r="E54" i="1" s="1"/>
  <c r="E45" i="1"/>
  <c r="E46" i="1"/>
  <c r="E43" i="1"/>
  <c r="E42" i="1" s="1"/>
  <c r="E40" i="1"/>
  <c r="E39" i="1" s="1"/>
  <c r="E37" i="1"/>
  <c r="E36" i="1" s="1"/>
  <c r="E33" i="1"/>
  <c r="E34" i="1"/>
  <c r="E29" i="1"/>
  <c r="E28" i="1" s="1"/>
  <c r="E25" i="1"/>
  <c r="E26" i="1"/>
  <c r="E22" i="1"/>
  <c r="E21" i="1" s="1"/>
  <c r="E18" i="1"/>
  <c r="E19" i="1"/>
  <c r="E15" i="1"/>
  <c r="E14" i="1" s="1"/>
  <c r="E126" i="1" l="1"/>
  <c r="F126" i="1"/>
  <c r="E13" i="1"/>
  <c r="E12" i="1" s="1"/>
  <c r="E11" i="1" s="1"/>
  <c r="F53" i="1"/>
  <c r="F52" i="1" s="1"/>
  <c r="F51" i="1" s="1"/>
  <c r="F50" i="1" s="1"/>
  <c r="F49" i="1" s="1"/>
  <c r="F137" i="1"/>
  <c r="E53" i="1"/>
  <c r="E52" i="1" s="1"/>
  <c r="E51" i="1"/>
  <c r="E50" i="1" s="1"/>
  <c r="E49" i="1" s="1"/>
  <c r="G126" i="1"/>
  <c r="G53" i="1"/>
  <c r="G52" i="1" s="1"/>
  <c r="G51" i="1" l="1"/>
  <c r="G50" i="1" s="1"/>
  <c r="G49" i="1" s="1"/>
</calcChain>
</file>

<file path=xl/sharedStrings.xml><?xml version="1.0" encoding="utf-8"?>
<sst xmlns="http://schemas.openxmlformats.org/spreadsheetml/2006/main" count="360" uniqueCount="159">
  <si>
    <t>GRAD VELIKA GORICA</t>
  </si>
  <si>
    <t/>
  </si>
  <si>
    <t>OIB: 75834963344</t>
  </si>
  <si>
    <t>POZICIJA</t>
  </si>
  <si>
    <t>BROJ KONTA</t>
  </si>
  <si>
    <t>VRSTA PRIHODA / PRIMITAKA</t>
  </si>
  <si>
    <t>SVEUKUPNO PRIHODI</t>
  </si>
  <si>
    <t>Razdjel</t>
  </si>
  <si>
    <t>000</t>
  </si>
  <si>
    <t>PRIHODI</t>
  </si>
  <si>
    <t>Glava</t>
  </si>
  <si>
    <t>00001</t>
  </si>
  <si>
    <t>PRIHODI PRORAČUNSKIH KORISNIKA</t>
  </si>
  <si>
    <t xml:space="preserve">Izvor </t>
  </si>
  <si>
    <t>3.2.</t>
  </si>
  <si>
    <t>Vlastiti prihodi - PK</t>
  </si>
  <si>
    <t xml:space="preserve">Korisnik </t>
  </si>
  <si>
    <t>406</t>
  </si>
  <si>
    <t>406 OŠ J. HABDELIĆA</t>
  </si>
  <si>
    <t>P0120</t>
  </si>
  <si>
    <t>66151</t>
  </si>
  <si>
    <t>Prihodi od pruženih usluga</t>
  </si>
  <si>
    <t>3.3.20</t>
  </si>
  <si>
    <t>Višak vlastitih prihoda-PK</t>
  </si>
  <si>
    <t>P0328-18</t>
  </si>
  <si>
    <t>9221</t>
  </si>
  <si>
    <t>Višak prihoda</t>
  </si>
  <si>
    <t>4.2.</t>
  </si>
  <si>
    <t>Prihodi za posebne namjene - PK</t>
  </si>
  <si>
    <t>P0121</t>
  </si>
  <si>
    <t>65264</t>
  </si>
  <si>
    <t>Sufinanciranje cijene usluge</t>
  </si>
  <si>
    <t>4.3.20</t>
  </si>
  <si>
    <t>Višak prihoda za posebne namjene -PK</t>
  </si>
  <si>
    <t>P0329-18</t>
  </si>
  <si>
    <t>5.2.</t>
  </si>
  <si>
    <t>Pomoći - PK</t>
  </si>
  <si>
    <t>P0123</t>
  </si>
  <si>
    <t>63612</t>
  </si>
  <si>
    <t>Tekuće pomoći iz državnog proračuna proračunskim korisnicimaproračuna JLP(R)S</t>
  </si>
  <si>
    <t>P0123-1</t>
  </si>
  <si>
    <t>63613</t>
  </si>
  <si>
    <t>Tekuće pomoći proračunskim korisnicima iz proračuna JLP(R)S oji im nije nadležan</t>
  </si>
  <si>
    <t>5.3.20</t>
  </si>
  <si>
    <t>Višak prihoda iz pomoći-PK</t>
  </si>
  <si>
    <t>P0330-18</t>
  </si>
  <si>
    <t>6.2.</t>
  </si>
  <si>
    <t>Donacije - PK</t>
  </si>
  <si>
    <t>P0125</t>
  </si>
  <si>
    <t>66314</t>
  </si>
  <si>
    <t>Tekuće donacije od ost. subjekata izvan opće države</t>
  </si>
  <si>
    <t>6.3.2</t>
  </si>
  <si>
    <t>Višak od donacija -PK</t>
  </si>
  <si>
    <t>P0331-18</t>
  </si>
  <si>
    <t>7.2.</t>
  </si>
  <si>
    <t>Prihodi od prodaje nef.imovine i nak. s nasl. osig. - PK</t>
  </si>
  <si>
    <t>P0126</t>
  </si>
  <si>
    <t>65267</t>
  </si>
  <si>
    <t>Prihodi s naslova osiguranja, refundacije štete i totalne št</t>
  </si>
  <si>
    <t>7.3.2</t>
  </si>
  <si>
    <t>Višak prihoda od nef.imovine PK</t>
  </si>
  <si>
    <t>P0332-18</t>
  </si>
  <si>
    <t>SVEUKUPNO RASHODI / IZDACI</t>
  </si>
  <si>
    <t>009</t>
  </si>
  <si>
    <t>UPRAVNI ODJEL ZA PREDŠKOLSKI ODGOJ, ŠKOLSTVO I ŠPORT</t>
  </si>
  <si>
    <t>00904</t>
  </si>
  <si>
    <t>Školstvo</t>
  </si>
  <si>
    <t>Program</t>
  </si>
  <si>
    <t>7009</t>
  </si>
  <si>
    <t>Javne potrebe u školstvu</t>
  </si>
  <si>
    <t>Aktivnost</t>
  </si>
  <si>
    <t>A700002</t>
  </si>
  <si>
    <t>Djelatnost škola - iznad zakonskog standarda</t>
  </si>
  <si>
    <t>1.1.</t>
  </si>
  <si>
    <t>Opći prihodi i primici proračuna</t>
  </si>
  <si>
    <t>R0591</t>
  </si>
  <si>
    <t>311</t>
  </si>
  <si>
    <t>Plaće</t>
  </si>
  <si>
    <t>R0592</t>
  </si>
  <si>
    <t>313</t>
  </si>
  <si>
    <t>Doprinosi na plaće</t>
  </si>
  <si>
    <t>R0592-18</t>
  </si>
  <si>
    <t>321</t>
  </si>
  <si>
    <t>Naknade troškova zaposlenima</t>
  </si>
  <si>
    <t>R0593</t>
  </si>
  <si>
    <t>322</t>
  </si>
  <si>
    <t>Rashodi za materijal i energiju</t>
  </si>
  <si>
    <t>R0594</t>
  </si>
  <si>
    <t>323</t>
  </si>
  <si>
    <t>Rashodi za usluge</t>
  </si>
  <si>
    <t>R0595</t>
  </si>
  <si>
    <t>329</t>
  </si>
  <si>
    <t>Ostali nespomenuti rashodi poslovanja</t>
  </si>
  <si>
    <t>R0596</t>
  </si>
  <si>
    <t>R0597</t>
  </si>
  <si>
    <t>R0597-1</t>
  </si>
  <si>
    <t>422</t>
  </si>
  <si>
    <t>Računala i računalna oprema</t>
  </si>
  <si>
    <t>R0597-18</t>
  </si>
  <si>
    <t>R0598</t>
  </si>
  <si>
    <t>R0599</t>
  </si>
  <si>
    <t>R0600</t>
  </si>
  <si>
    <t>R0600-18</t>
  </si>
  <si>
    <t>R0601</t>
  </si>
  <si>
    <t>R0602</t>
  </si>
  <si>
    <t>R0602-1</t>
  </si>
  <si>
    <t>R0603</t>
  </si>
  <si>
    <t>Rashodi za materijall i energiju</t>
  </si>
  <si>
    <t>R0603-1</t>
  </si>
  <si>
    <t>R0604</t>
  </si>
  <si>
    <t>R0605</t>
  </si>
  <si>
    <t>424</t>
  </si>
  <si>
    <t>Knjige, umjetnička djela i ostalae izložbene vrijednosti</t>
  </si>
  <si>
    <t>R0605-18</t>
  </si>
  <si>
    <t>R1069-18</t>
  </si>
  <si>
    <t>R0606</t>
  </si>
  <si>
    <t>R0606-18</t>
  </si>
  <si>
    <t>R0607</t>
  </si>
  <si>
    <t>R0607-18</t>
  </si>
  <si>
    <t>A700003</t>
  </si>
  <si>
    <t>Djelatnost škola - do zakonskog standarda</t>
  </si>
  <si>
    <t>R0608</t>
  </si>
  <si>
    <t>R0609</t>
  </si>
  <si>
    <t>R0610</t>
  </si>
  <si>
    <t>R0611</t>
  </si>
  <si>
    <t>343</t>
  </si>
  <si>
    <t>Ostali financijski rashodi</t>
  </si>
  <si>
    <t>R0612</t>
  </si>
  <si>
    <t>Postrojenja i oprema</t>
  </si>
  <si>
    <t>7010</t>
  </si>
  <si>
    <t>Šire javne potrebe u školstvu</t>
  </si>
  <si>
    <t>Tekući projekt</t>
  </si>
  <si>
    <t>T700007</t>
  </si>
  <si>
    <t>Pomoćnik u nastavi</t>
  </si>
  <si>
    <t>R0614</t>
  </si>
  <si>
    <t>Plaće (Bruto)</t>
  </si>
  <si>
    <t>R0615</t>
  </si>
  <si>
    <t>312</t>
  </si>
  <si>
    <t>Ostali rashodi za zaposlene</t>
  </si>
  <si>
    <t>R0616</t>
  </si>
  <si>
    <t>R0617</t>
  </si>
  <si>
    <t>R0617-1</t>
  </si>
  <si>
    <t>T700011</t>
  </si>
  <si>
    <t>Svako dijete ima pravo na obrazovanje IV</t>
  </si>
  <si>
    <t>R0941</t>
  </si>
  <si>
    <t>5.6.1</t>
  </si>
  <si>
    <t>Fondovi EU-ESF</t>
  </si>
  <si>
    <t>R0942</t>
  </si>
  <si>
    <t>R0943</t>
  </si>
  <si>
    <t>R0944</t>
  </si>
  <si>
    <t>R0945</t>
  </si>
  <si>
    <t>R0945-18</t>
  </si>
  <si>
    <t>I.IZMJENE I DOPUNE 2018.</t>
  </si>
  <si>
    <t>PLAN ZA 2019.</t>
  </si>
  <si>
    <t>PLAN ZA 2020.</t>
  </si>
  <si>
    <t>PLAN ZA 2021.</t>
  </si>
  <si>
    <t>PRIJEDLOG PLANA PRORAČUNA ZA 2019. - 2021.</t>
  </si>
  <si>
    <t>Regres, božićnica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</si>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</sst>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9"/>
      <color theme="3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FEDE01"/>
        <bgColor rgb="FFFEDE01"/>
      </patternFill>
    </fill>
    <fill>
      <patternFill patternType="solid">
        <fgColor rgb="FFA3C9B9"/>
        <bgColor rgb="FFA3C9B9"/>
      </patternFill>
    </fill>
    <fill>
      <patternFill patternType="none">
        <fgColor rgb="FFA3C9B9"/>
        <bgColor rgb="FFA3C9B9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9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vertical="center" wrapText="1" readingOrder="1"/>
    </xf>
    <xf numFmtId="0" fontId="6" fillId="2" borderId="1" xfId="1" applyNumberFormat="1" applyFont="1" applyFill="1" applyBorder="1" applyAlignment="1">
      <alignment horizontal="left" vertical="center" wrapText="1" readingOrder="1"/>
    </xf>
    <xf numFmtId="0" fontId="6" fillId="2" borderId="1" xfId="1" applyNumberFormat="1" applyFont="1" applyFill="1" applyBorder="1" applyAlignment="1">
      <alignment vertical="center" wrapText="1" readingOrder="1"/>
    </xf>
    <xf numFmtId="164" fontId="6" fillId="2" borderId="1" xfId="1" applyNumberFormat="1" applyFont="1" applyFill="1" applyBorder="1" applyAlignment="1">
      <alignment horizontal="right" vertical="center" wrapText="1" readingOrder="1"/>
    </xf>
    <xf numFmtId="0" fontId="6" fillId="3" borderId="1" xfId="1" applyNumberFormat="1" applyFont="1" applyFill="1" applyBorder="1" applyAlignment="1">
      <alignment horizontal="left" vertical="center" wrapText="1" readingOrder="1"/>
    </xf>
    <xf numFmtId="0" fontId="6" fillId="3" borderId="1" xfId="1" applyNumberFormat="1" applyFont="1" applyFill="1" applyBorder="1" applyAlignment="1">
      <alignment vertical="center" wrapText="1" readingOrder="1"/>
    </xf>
    <xf numFmtId="164" fontId="6" fillId="3" borderId="1" xfId="1" applyNumberFormat="1" applyFont="1" applyFill="1" applyBorder="1" applyAlignment="1">
      <alignment horizontal="right" vertical="center" wrapText="1" readingOrder="1"/>
    </xf>
    <xf numFmtId="0" fontId="6" fillId="4" borderId="1" xfId="1" applyNumberFormat="1" applyFont="1" applyFill="1" applyBorder="1" applyAlignment="1">
      <alignment horizontal="left" vertical="center" wrapText="1" readingOrder="1"/>
    </xf>
    <xf numFmtId="0" fontId="6" fillId="4" borderId="1" xfId="1" applyNumberFormat="1" applyFont="1" applyFill="1" applyBorder="1" applyAlignment="1">
      <alignment vertical="center" wrapText="1" readingOrder="1"/>
    </xf>
    <xf numFmtId="164" fontId="6" fillId="4" borderId="1" xfId="1" applyNumberFormat="1" applyFont="1" applyFill="1" applyBorder="1" applyAlignment="1">
      <alignment horizontal="right" vertical="center" wrapText="1" readingOrder="1"/>
    </xf>
    <xf numFmtId="0" fontId="7" fillId="5" borderId="1" xfId="1" applyNumberFormat="1" applyFont="1" applyFill="1" applyBorder="1" applyAlignment="1">
      <alignment horizontal="left" vertical="center" wrapText="1" readingOrder="1"/>
    </xf>
    <xf numFmtId="0" fontId="7" fillId="5" borderId="1" xfId="1" applyNumberFormat="1" applyFont="1" applyFill="1" applyBorder="1" applyAlignment="1">
      <alignment vertical="center" wrapText="1" readingOrder="1"/>
    </xf>
    <xf numFmtId="164" fontId="7" fillId="5" borderId="1" xfId="1" applyNumberFormat="1" applyFont="1" applyFill="1" applyBorder="1" applyAlignment="1">
      <alignment horizontal="right" vertical="center" wrapText="1" readingOrder="1"/>
    </xf>
    <xf numFmtId="0" fontId="7" fillId="6" borderId="1" xfId="1" applyNumberFormat="1" applyFont="1" applyFill="1" applyBorder="1" applyAlignment="1">
      <alignment horizontal="left" vertical="center" wrapText="1" readingOrder="1"/>
    </xf>
    <xf numFmtId="0" fontId="7" fillId="6" borderId="1" xfId="1" applyNumberFormat="1" applyFont="1" applyFill="1" applyBorder="1" applyAlignment="1">
      <alignment vertical="center" wrapText="1" readingOrder="1"/>
    </xf>
    <xf numFmtId="164" fontId="7" fillId="6" borderId="1" xfId="1" applyNumberFormat="1" applyFont="1" applyFill="1" applyBorder="1" applyAlignment="1">
      <alignment horizontal="right" vertical="center" wrapText="1" readingOrder="1"/>
    </xf>
    <xf numFmtId="0" fontId="2" fillId="7" borderId="1" xfId="1" applyNumberFormat="1" applyFont="1" applyFill="1" applyBorder="1" applyAlignment="1">
      <alignment horizontal="left" vertical="center" wrapText="1" readingOrder="1"/>
    </xf>
    <xf numFmtId="0" fontId="2" fillId="7" borderId="1" xfId="1" applyNumberFormat="1" applyFont="1" applyFill="1" applyBorder="1" applyAlignment="1">
      <alignment vertical="center" wrapText="1" readingOrder="1"/>
    </xf>
    <xf numFmtId="164" fontId="2" fillId="7" borderId="1" xfId="1" applyNumberFormat="1" applyFont="1" applyFill="1" applyBorder="1" applyAlignment="1">
      <alignment horizontal="right" vertical="center" wrapText="1" readingOrder="1"/>
    </xf>
    <xf numFmtId="0" fontId="1" fillId="0" borderId="1" xfId="0" applyFont="1" applyFill="1" applyBorder="1"/>
    <xf numFmtId="0" fontId="7" fillId="8" borderId="1" xfId="1" applyNumberFormat="1" applyFont="1" applyFill="1" applyBorder="1" applyAlignment="1">
      <alignment horizontal="left" vertical="center" wrapText="1" readingOrder="1"/>
    </xf>
    <xf numFmtId="0" fontId="7" fillId="8" borderId="1" xfId="1" applyNumberFormat="1" applyFont="1" applyFill="1" applyBorder="1" applyAlignment="1">
      <alignment vertical="center" wrapText="1" readingOrder="1"/>
    </xf>
    <xf numFmtId="164" fontId="7" fillId="8" borderId="1" xfId="1" applyNumberFormat="1" applyFont="1" applyFill="1" applyBorder="1" applyAlignment="1">
      <alignment horizontal="right" vertical="center" wrapText="1" readingOrder="1"/>
    </xf>
    <xf numFmtId="0" fontId="7" fillId="9" borderId="1" xfId="1" applyNumberFormat="1" applyFont="1" applyFill="1" applyBorder="1" applyAlignment="1">
      <alignment horizontal="left" vertical="center" wrapText="1" readingOrder="1"/>
    </xf>
    <xf numFmtId="0" fontId="7" fillId="9" borderId="1" xfId="1" applyNumberFormat="1" applyFont="1" applyFill="1" applyBorder="1" applyAlignment="1">
      <alignment vertical="center" wrapText="1" readingOrder="1"/>
    </xf>
    <xf numFmtId="164" fontId="7" fillId="9" borderId="1" xfId="1" applyNumberFormat="1" applyFont="1" applyFill="1" applyBorder="1" applyAlignment="1">
      <alignment horizontal="right" vertical="center" wrapText="1" readingOrder="1"/>
    </xf>
    <xf numFmtId="0" fontId="2" fillId="7" borderId="2" xfId="1" applyNumberFormat="1" applyFont="1" applyFill="1" applyBorder="1" applyAlignment="1">
      <alignment horizontal="center" vertical="center" wrapText="1" readingOrder="1"/>
    </xf>
    <xf numFmtId="0" fontId="2" fillId="7" borderId="1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164" fontId="9" fillId="7" borderId="1" xfId="1" applyNumberFormat="1" applyFont="1" applyFill="1" applyBorder="1" applyAlignment="1">
      <alignment horizontal="right" vertical="center" wrapText="1" readingOrder="1"/>
    </xf>
    <xf numFmtId="0" fontId="10" fillId="7" borderId="1" xfId="1" applyNumberFormat="1" applyFont="1" applyFill="1" applyBorder="1" applyAlignment="1">
      <alignment horizontal="center" vertical="center" wrapText="1" readingOrder="1"/>
    </xf>
    <xf numFmtId="164" fontId="11" fillId="7" borderId="1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0000CE"/>
      <rgbColor rgb="00FEDE01"/>
      <rgbColor rgb="00A3C9B9"/>
      <rgbColor rgb="00C1C1FF"/>
      <rgbColor rgb="00E1E1FF"/>
      <rgbColor rgb="00008000"/>
      <rgbColor rgb="0000FF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showGridLines="0" tabSelected="1" topLeftCell="A46" zoomScaleNormal="100" workbookViewId="0">
      <selection activeCell="N21" sqref="N21"/>
    </sheetView>
  </sheetViews>
  <sheetFormatPr defaultRowHeight="15" x14ac:dyDescent="0.25"/>
  <cols>
    <col min="1" max="1" width="12.140625" customWidth="1"/>
    <col min="2" max="2" width="14.85546875" customWidth="1"/>
    <col min="3" max="3" width="52.5703125" customWidth="1"/>
    <col min="4" max="7" width="18.85546875" customWidth="1"/>
    <col min="8" max="8" width="1.28515625" customWidth="1"/>
    <col min="9" max="9" width="0" hidden="1" customWidth="1"/>
    <col min="10" max="10" width="0.5703125" customWidth="1"/>
  </cols>
  <sheetData>
    <row r="1" spans="1:8" ht="12.75" customHeight="1" x14ac:dyDescent="0.25">
      <c r="A1" s="33" t="s">
        <v>0</v>
      </c>
      <c r="B1" s="34"/>
      <c r="C1" s="34"/>
      <c r="D1" s="38"/>
      <c r="E1" s="38"/>
      <c r="F1" s="38"/>
      <c r="G1" s="38"/>
      <c r="H1" s="34"/>
    </row>
    <row r="2" spans="1:8" ht="1.35" customHeight="1" x14ac:dyDescent="0.25"/>
    <row r="3" spans="1:8" ht="1.35" customHeight="1" x14ac:dyDescent="0.25"/>
    <row r="4" spans="1:8" ht="12.75" customHeight="1" x14ac:dyDescent="0.25">
      <c r="A4" s="33" t="s">
        <v>2</v>
      </c>
      <c r="B4" s="34"/>
      <c r="C4" s="34"/>
      <c r="D4" s="34"/>
      <c r="E4" s="34"/>
      <c r="F4" s="34"/>
      <c r="G4" s="34"/>
      <c r="H4" s="34"/>
    </row>
    <row r="5" spans="1:8" ht="15.6" customHeight="1" x14ac:dyDescent="0.25"/>
    <row r="6" spans="1:8" ht="19.899999999999999" customHeight="1" x14ac:dyDescent="0.25">
      <c r="A6" s="35" t="s">
        <v>156</v>
      </c>
      <c r="B6" s="36"/>
      <c r="C6" s="36"/>
      <c r="D6" s="36"/>
      <c r="E6" s="36"/>
      <c r="F6" s="36"/>
      <c r="G6" s="36"/>
      <c r="H6" s="36"/>
    </row>
    <row r="7" spans="1:8" ht="1.5" customHeight="1" x14ac:dyDescent="0.25"/>
    <row r="8" spans="1:8" ht="14.1" customHeight="1" x14ac:dyDescent="0.25">
      <c r="A8" s="37"/>
      <c r="B8" s="34"/>
      <c r="C8" s="34"/>
      <c r="D8" s="34"/>
      <c r="E8" s="34"/>
      <c r="F8" s="34"/>
      <c r="G8" s="34"/>
      <c r="H8" s="34"/>
    </row>
    <row r="9" spans="1:8" ht="14.25" customHeight="1" x14ac:dyDescent="0.25"/>
    <row r="10" spans="1:8" ht="24" x14ac:dyDescent="0.25">
      <c r="A10" s="1" t="s">
        <v>3</v>
      </c>
      <c r="B10" s="1" t="s">
        <v>4</v>
      </c>
      <c r="C10" s="1" t="s">
        <v>5</v>
      </c>
      <c r="D10" s="27" t="s">
        <v>152</v>
      </c>
      <c r="E10" s="28" t="s">
        <v>153</v>
      </c>
      <c r="F10" s="28" t="s">
        <v>154</v>
      </c>
      <c r="G10" s="28" t="s">
        <v>155</v>
      </c>
    </row>
    <row r="11" spans="1:8" x14ac:dyDescent="0.25">
      <c r="A11" s="2" t="s">
        <v>1</v>
      </c>
      <c r="B11" s="2" t="s">
        <v>1</v>
      </c>
      <c r="C11" s="3" t="s">
        <v>6</v>
      </c>
      <c r="D11" s="4">
        <v>452010</v>
      </c>
      <c r="E11" s="4">
        <f t="shared" ref="E11:G12" si="0">E12</f>
        <v>574900</v>
      </c>
      <c r="F11" s="4">
        <f t="shared" si="0"/>
        <v>579900</v>
      </c>
      <c r="G11" s="4">
        <f t="shared" si="0"/>
        <v>586900</v>
      </c>
    </row>
    <row r="12" spans="1:8" x14ac:dyDescent="0.25">
      <c r="A12" s="5" t="s">
        <v>7</v>
      </c>
      <c r="B12" s="5" t="s">
        <v>8</v>
      </c>
      <c r="C12" s="6" t="s">
        <v>9</v>
      </c>
      <c r="D12" s="7">
        <v>452010</v>
      </c>
      <c r="E12" s="7">
        <f t="shared" si="0"/>
        <v>574900</v>
      </c>
      <c r="F12" s="7">
        <f t="shared" si="0"/>
        <v>579900</v>
      </c>
      <c r="G12" s="7">
        <f t="shared" si="0"/>
        <v>586900</v>
      </c>
    </row>
    <row r="13" spans="1:8" x14ac:dyDescent="0.25">
      <c r="A13" s="8" t="s">
        <v>10</v>
      </c>
      <c r="B13" s="8" t="s">
        <v>11</v>
      </c>
      <c r="C13" s="9" t="s">
        <v>12</v>
      </c>
      <c r="D13" s="10">
        <v>452010</v>
      </c>
      <c r="E13" s="10">
        <f>E14+E21+E25+E28+E33+E36+E39+E42+E45</f>
        <v>574900</v>
      </c>
      <c r="F13" s="10">
        <f>F14+F18+F21+F25+F28</f>
        <v>579900</v>
      </c>
      <c r="G13" s="10">
        <f>G14+G18+G21+G25+G28</f>
        <v>586900</v>
      </c>
    </row>
    <row r="14" spans="1:8" x14ac:dyDescent="0.25">
      <c r="A14" s="11" t="s">
        <v>13</v>
      </c>
      <c r="B14" s="11" t="s">
        <v>14</v>
      </c>
      <c r="C14" s="12" t="s">
        <v>15</v>
      </c>
      <c r="D14" s="13">
        <v>13000</v>
      </c>
      <c r="E14" s="13">
        <f>E15</f>
        <v>15000</v>
      </c>
      <c r="F14" s="13">
        <f>F15</f>
        <v>21000</v>
      </c>
      <c r="G14" s="13">
        <f>G15</f>
        <v>21000</v>
      </c>
    </row>
    <row r="15" spans="1:8" x14ac:dyDescent="0.25">
      <c r="A15" s="14" t="s">
        <v>16</v>
      </c>
      <c r="B15" s="14" t="s">
        <v>17</v>
      </c>
      <c r="C15" s="15" t="s">
        <v>18</v>
      </c>
      <c r="D15" s="16">
        <v>13000</v>
      </c>
      <c r="E15" s="16">
        <f>E17</f>
        <v>15000</v>
      </c>
      <c r="F15" s="16">
        <f>F16</f>
        <v>21000</v>
      </c>
      <c r="G15" s="16">
        <f>G16</f>
        <v>21000</v>
      </c>
    </row>
    <row r="16" spans="1:8" s="29" customFormat="1" x14ac:dyDescent="0.25">
      <c r="A16" s="17"/>
      <c r="B16" s="31">
        <v>66</v>
      </c>
      <c r="C16" s="18"/>
      <c r="D16" s="19"/>
      <c r="E16" s="19"/>
      <c r="F16" s="19">
        <v>21000</v>
      </c>
      <c r="G16" s="19">
        <v>21000</v>
      </c>
    </row>
    <row r="17" spans="1:7" x14ac:dyDescent="0.25">
      <c r="A17" s="17" t="s">
        <v>19</v>
      </c>
      <c r="B17" s="17" t="s">
        <v>20</v>
      </c>
      <c r="C17" s="18" t="s">
        <v>21</v>
      </c>
      <c r="D17" s="19">
        <v>13000</v>
      </c>
      <c r="E17" s="19">
        <v>15000</v>
      </c>
      <c r="F17" s="19"/>
      <c r="G17" s="19"/>
    </row>
    <row r="18" spans="1:7" x14ac:dyDescent="0.25">
      <c r="A18" s="11" t="s">
        <v>13</v>
      </c>
      <c r="B18" s="11" t="s">
        <v>22</v>
      </c>
      <c r="C18" s="12" t="s">
        <v>23</v>
      </c>
      <c r="D18" s="13">
        <v>2890</v>
      </c>
      <c r="E18" s="13">
        <f>E19</f>
        <v>0</v>
      </c>
      <c r="F18" s="13">
        <f>F19</f>
        <v>0</v>
      </c>
      <c r="G18" s="13">
        <f>G19</f>
        <v>0</v>
      </c>
    </row>
    <row r="19" spans="1:7" x14ac:dyDescent="0.25">
      <c r="A19" s="14" t="s">
        <v>16</v>
      </c>
      <c r="B19" s="14" t="s">
        <v>17</v>
      </c>
      <c r="C19" s="15" t="s">
        <v>18</v>
      </c>
      <c r="D19" s="16">
        <v>2890</v>
      </c>
      <c r="E19" s="16">
        <f>E20</f>
        <v>0</v>
      </c>
      <c r="F19" s="16">
        <v>0</v>
      </c>
      <c r="G19" s="16">
        <v>0</v>
      </c>
    </row>
    <row r="20" spans="1:7" x14ac:dyDescent="0.25">
      <c r="A20" s="17" t="s">
        <v>24</v>
      </c>
      <c r="B20" s="17" t="s">
        <v>25</v>
      </c>
      <c r="C20" s="18" t="s">
        <v>26</v>
      </c>
      <c r="D20" s="19">
        <v>2890</v>
      </c>
      <c r="E20" s="19">
        <v>0</v>
      </c>
      <c r="F20" s="19"/>
      <c r="G20" s="19">
        <v>0</v>
      </c>
    </row>
    <row r="21" spans="1:7" x14ac:dyDescent="0.25">
      <c r="A21" s="11" t="s">
        <v>13</v>
      </c>
      <c r="B21" s="11" t="s">
        <v>27</v>
      </c>
      <c r="C21" s="12" t="s">
        <v>28</v>
      </c>
      <c r="D21" s="13">
        <v>308000</v>
      </c>
      <c r="E21" s="13">
        <f>E22</f>
        <v>455000</v>
      </c>
      <c r="F21" s="13">
        <f>F22</f>
        <v>463000</v>
      </c>
      <c r="G21" s="13">
        <f>G22</f>
        <v>470000</v>
      </c>
    </row>
    <row r="22" spans="1:7" x14ac:dyDescent="0.25">
      <c r="A22" s="14" t="s">
        <v>16</v>
      </c>
      <c r="B22" s="14" t="s">
        <v>17</v>
      </c>
      <c r="C22" s="15" t="s">
        <v>18</v>
      </c>
      <c r="D22" s="16">
        <v>308000</v>
      </c>
      <c r="E22" s="16">
        <f>E24</f>
        <v>455000</v>
      </c>
      <c r="F22" s="16">
        <f>F23</f>
        <v>463000</v>
      </c>
      <c r="G22" s="16">
        <f>G23</f>
        <v>470000</v>
      </c>
    </row>
    <row r="23" spans="1:7" s="29" customFormat="1" x14ac:dyDescent="0.25">
      <c r="A23" s="17"/>
      <c r="B23" s="31">
        <v>65</v>
      </c>
      <c r="C23" s="18"/>
      <c r="D23" s="19"/>
      <c r="E23" s="19"/>
      <c r="F23" s="19">
        <v>463000</v>
      </c>
      <c r="G23" s="19">
        <v>470000</v>
      </c>
    </row>
    <row r="24" spans="1:7" x14ac:dyDescent="0.25">
      <c r="A24" s="17" t="s">
        <v>29</v>
      </c>
      <c r="B24" s="17" t="s">
        <v>30</v>
      </c>
      <c r="C24" s="18" t="s">
        <v>31</v>
      </c>
      <c r="D24" s="19">
        <v>308000</v>
      </c>
      <c r="E24" s="19">
        <v>455000</v>
      </c>
      <c r="F24" s="19"/>
      <c r="G24" s="19"/>
    </row>
    <row r="25" spans="1:7" x14ac:dyDescent="0.25">
      <c r="A25" s="11" t="s">
        <v>13</v>
      </c>
      <c r="B25" s="11" t="s">
        <v>32</v>
      </c>
      <c r="C25" s="12" t="s">
        <v>33</v>
      </c>
      <c r="D25" s="13">
        <v>33690</v>
      </c>
      <c r="E25" s="13">
        <f>E26</f>
        <v>20000</v>
      </c>
      <c r="F25" s="13">
        <f>F26</f>
        <v>20000</v>
      </c>
      <c r="G25" s="13">
        <f>G26</f>
        <v>20000</v>
      </c>
    </row>
    <row r="26" spans="1:7" x14ac:dyDescent="0.25">
      <c r="A26" s="14" t="s">
        <v>16</v>
      </c>
      <c r="B26" s="14" t="s">
        <v>17</v>
      </c>
      <c r="C26" s="15" t="s">
        <v>18</v>
      </c>
      <c r="D26" s="16">
        <v>33690</v>
      </c>
      <c r="E26" s="16">
        <f>E27</f>
        <v>20000</v>
      </c>
      <c r="F26" s="16">
        <v>20000</v>
      </c>
      <c r="G26" s="16">
        <v>20000</v>
      </c>
    </row>
    <row r="27" spans="1:7" x14ac:dyDescent="0.25">
      <c r="A27" s="17" t="s">
        <v>34</v>
      </c>
      <c r="B27" s="17" t="s">
        <v>25</v>
      </c>
      <c r="C27" s="18" t="s">
        <v>26</v>
      </c>
      <c r="D27" s="19">
        <v>33690</v>
      </c>
      <c r="E27" s="19">
        <v>20000</v>
      </c>
      <c r="F27" s="19">
        <v>20000</v>
      </c>
      <c r="G27" s="19">
        <v>20000</v>
      </c>
    </row>
    <row r="28" spans="1:7" x14ac:dyDescent="0.25">
      <c r="A28" s="11" t="s">
        <v>13</v>
      </c>
      <c r="B28" s="11" t="s">
        <v>35</v>
      </c>
      <c r="C28" s="12" t="s">
        <v>36</v>
      </c>
      <c r="D28" s="13">
        <v>74200</v>
      </c>
      <c r="E28" s="13">
        <f>E29</f>
        <v>75900</v>
      </c>
      <c r="F28" s="13">
        <f>F29</f>
        <v>75900</v>
      </c>
      <c r="G28" s="13">
        <f>G29</f>
        <v>75900</v>
      </c>
    </row>
    <row r="29" spans="1:7" x14ac:dyDescent="0.25">
      <c r="A29" s="14" t="s">
        <v>16</v>
      </c>
      <c r="B29" s="14" t="s">
        <v>17</v>
      </c>
      <c r="C29" s="15" t="s">
        <v>18</v>
      </c>
      <c r="D29" s="16">
        <v>74200</v>
      </c>
      <c r="E29" s="16">
        <f>(E31+E32)</f>
        <v>75900</v>
      </c>
      <c r="F29" s="16">
        <f>F30</f>
        <v>75900</v>
      </c>
      <c r="G29" s="16">
        <f>G30</f>
        <v>75900</v>
      </c>
    </row>
    <row r="30" spans="1:7" s="29" customFormat="1" x14ac:dyDescent="0.25">
      <c r="A30" s="17"/>
      <c r="B30" s="31">
        <v>63</v>
      </c>
      <c r="C30" s="18"/>
      <c r="D30" s="19"/>
      <c r="E30" s="19"/>
      <c r="F30" s="19">
        <v>75900</v>
      </c>
      <c r="G30" s="19">
        <v>75900</v>
      </c>
    </row>
    <row r="31" spans="1:7" ht="24" x14ac:dyDescent="0.25">
      <c r="A31" s="17" t="s">
        <v>37</v>
      </c>
      <c r="B31" s="17" t="s">
        <v>38</v>
      </c>
      <c r="C31" s="18" t="s">
        <v>39</v>
      </c>
      <c r="D31" s="19">
        <v>9700</v>
      </c>
      <c r="E31" s="19">
        <v>11900</v>
      </c>
      <c r="F31" s="19"/>
      <c r="G31" s="19"/>
    </row>
    <row r="32" spans="1:7" ht="24" x14ac:dyDescent="0.25">
      <c r="A32" s="17" t="s">
        <v>40</v>
      </c>
      <c r="B32" s="17" t="s">
        <v>41</v>
      </c>
      <c r="C32" s="18" t="s">
        <v>42</v>
      </c>
      <c r="D32" s="19">
        <v>64500</v>
      </c>
      <c r="E32" s="19">
        <v>64000</v>
      </c>
      <c r="F32" s="19"/>
      <c r="G32" s="19"/>
    </row>
    <row r="33" spans="1:7" x14ac:dyDescent="0.25">
      <c r="A33" s="11" t="s">
        <v>13</v>
      </c>
      <c r="B33" s="11" t="s">
        <v>43</v>
      </c>
      <c r="C33" s="12" t="s">
        <v>44</v>
      </c>
      <c r="D33" s="13">
        <v>5160</v>
      </c>
      <c r="E33" s="13">
        <f>E34</f>
        <v>0</v>
      </c>
      <c r="F33" s="13"/>
      <c r="G33" s="13"/>
    </row>
    <row r="34" spans="1:7" x14ac:dyDescent="0.25">
      <c r="A34" s="14" t="s">
        <v>16</v>
      </c>
      <c r="B34" s="14" t="s">
        <v>17</v>
      </c>
      <c r="C34" s="15" t="s">
        <v>18</v>
      </c>
      <c r="D34" s="16">
        <v>5160</v>
      </c>
      <c r="E34" s="16">
        <f>E35</f>
        <v>0</v>
      </c>
      <c r="F34" s="16"/>
      <c r="G34" s="16"/>
    </row>
    <row r="35" spans="1:7" x14ac:dyDescent="0.25">
      <c r="A35" s="17" t="s">
        <v>45</v>
      </c>
      <c r="B35" s="17" t="s">
        <v>25</v>
      </c>
      <c r="C35" s="18" t="s">
        <v>26</v>
      </c>
      <c r="D35" s="19">
        <v>5160</v>
      </c>
      <c r="E35" s="19">
        <v>0</v>
      </c>
      <c r="F35" s="19">
        <v>0</v>
      </c>
      <c r="G35" s="19">
        <v>0</v>
      </c>
    </row>
    <row r="36" spans="1:7" x14ac:dyDescent="0.25">
      <c r="A36" s="11" t="s">
        <v>13</v>
      </c>
      <c r="B36" s="11" t="s">
        <v>46</v>
      </c>
      <c r="C36" s="12" t="s">
        <v>47</v>
      </c>
      <c r="D36" s="13">
        <v>6000</v>
      </c>
      <c r="E36" s="13">
        <f>E37</f>
        <v>6000</v>
      </c>
      <c r="F36" s="13"/>
      <c r="G36" s="13"/>
    </row>
    <row r="37" spans="1:7" x14ac:dyDescent="0.25">
      <c r="A37" s="14" t="s">
        <v>16</v>
      </c>
      <c r="B37" s="14" t="s">
        <v>17</v>
      </c>
      <c r="C37" s="15" t="s">
        <v>18</v>
      </c>
      <c r="D37" s="16">
        <v>6000</v>
      </c>
      <c r="E37" s="16">
        <f>E38</f>
        <v>6000</v>
      </c>
      <c r="F37" s="16"/>
      <c r="G37" s="16"/>
    </row>
    <row r="38" spans="1:7" x14ac:dyDescent="0.25">
      <c r="A38" s="17" t="s">
        <v>48</v>
      </c>
      <c r="B38" s="17" t="s">
        <v>49</v>
      </c>
      <c r="C38" s="18" t="s">
        <v>50</v>
      </c>
      <c r="D38" s="19">
        <v>6000</v>
      </c>
      <c r="E38" s="19">
        <v>6000</v>
      </c>
      <c r="F38" s="19">
        <v>6000</v>
      </c>
      <c r="G38" s="19">
        <v>6000</v>
      </c>
    </row>
    <row r="39" spans="1:7" x14ac:dyDescent="0.25">
      <c r="A39" s="11" t="s">
        <v>13</v>
      </c>
      <c r="B39" s="11" t="s">
        <v>51</v>
      </c>
      <c r="C39" s="12" t="s">
        <v>52</v>
      </c>
      <c r="D39" s="13">
        <v>5690</v>
      </c>
      <c r="E39" s="13">
        <f>E40</f>
        <v>0</v>
      </c>
      <c r="F39" s="13"/>
      <c r="G39" s="13"/>
    </row>
    <row r="40" spans="1:7" x14ac:dyDescent="0.25">
      <c r="A40" s="14" t="s">
        <v>16</v>
      </c>
      <c r="B40" s="14" t="s">
        <v>17</v>
      </c>
      <c r="C40" s="15" t="s">
        <v>18</v>
      </c>
      <c r="D40" s="16">
        <v>5690</v>
      </c>
      <c r="E40" s="16">
        <f>E41</f>
        <v>0</v>
      </c>
      <c r="F40" s="16"/>
      <c r="G40" s="16"/>
    </row>
    <row r="41" spans="1:7" x14ac:dyDescent="0.25">
      <c r="A41" s="17" t="s">
        <v>53</v>
      </c>
      <c r="B41" s="17" t="s">
        <v>25</v>
      </c>
      <c r="C41" s="18" t="s">
        <v>26</v>
      </c>
      <c r="D41" s="19">
        <v>5690</v>
      </c>
      <c r="E41" s="19">
        <v>0</v>
      </c>
      <c r="F41" s="19">
        <v>0</v>
      </c>
      <c r="G41" s="19"/>
    </row>
    <row r="42" spans="1:7" x14ac:dyDescent="0.25">
      <c r="A42" s="11" t="s">
        <v>13</v>
      </c>
      <c r="B42" s="11" t="s">
        <v>54</v>
      </c>
      <c r="C42" s="12" t="s">
        <v>55</v>
      </c>
      <c r="D42" s="13">
        <v>3000</v>
      </c>
      <c r="E42" s="13">
        <f>E43</f>
        <v>3000</v>
      </c>
      <c r="F42" s="13"/>
      <c r="G42" s="13"/>
    </row>
    <row r="43" spans="1:7" x14ac:dyDescent="0.25">
      <c r="A43" s="14" t="s">
        <v>16</v>
      </c>
      <c r="B43" s="14" t="s">
        <v>17</v>
      </c>
      <c r="C43" s="15" t="s">
        <v>18</v>
      </c>
      <c r="D43" s="16">
        <v>3000</v>
      </c>
      <c r="E43" s="16">
        <f>E44</f>
        <v>3000</v>
      </c>
      <c r="F43" s="16"/>
      <c r="G43" s="16"/>
    </row>
    <row r="44" spans="1:7" x14ac:dyDescent="0.25">
      <c r="A44" s="17" t="s">
        <v>56</v>
      </c>
      <c r="B44" s="17" t="s">
        <v>57</v>
      </c>
      <c r="C44" s="18" t="s">
        <v>58</v>
      </c>
      <c r="D44" s="19">
        <v>3000</v>
      </c>
      <c r="E44" s="19">
        <v>3000</v>
      </c>
      <c r="F44" s="19">
        <v>3000</v>
      </c>
      <c r="G44" s="19">
        <v>3000</v>
      </c>
    </row>
    <row r="45" spans="1:7" x14ac:dyDescent="0.25">
      <c r="A45" s="11" t="s">
        <v>13</v>
      </c>
      <c r="B45" s="11" t="s">
        <v>59</v>
      </c>
      <c r="C45" s="12" t="s">
        <v>60</v>
      </c>
      <c r="D45" s="13">
        <v>380</v>
      </c>
      <c r="E45" s="13">
        <f>E46</f>
        <v>0</v>
      </c>
      <c r="F45" s="13"/>
      <c r="G45" s="13"/>
    </row>
    <row r="46" spans="1:7" x14ac:dyDescent="0.25">
      <c r="A46" s="14" t="s">
        <v>16</v>
      </c>
      <c r="B46" s="14" t="s">
        <v>17</v>
      </c>
      <c r="C46" s="15" t="s">
        <v>18</v>
      </c>
      <c r="D46" s="16">
        <v>380</v>
      </c>
      <c r="E46" s="16">
        <f>E47</f>
        <v>0</v>
      </c>
      <c r="F46" s="16"/>
      <c r="G46" s="16"/>
    </row>
    <row r="47" spans="1:7" x14ac:dyDescent="0.25">
      <c r="A47" s="17" t="s">
        <v>61</v>
      </c>
      <c r="B47" s="17" t="s">
        <v>25</v>
      </c>
      <c r="C47" s="18" t="s">
        <v>26</v>
      </c>
      <c r="D47" s="19">
        <v>380</v>
      </c>
      <c r="E47" s="19">
        <v>0</v>
      </c>
      <c r="F47" s="19">
        <v>0</v>
      </c>
      <c r="G47" s="19">
        <v>0</v>
      </c>
    </row>
    <row r="48" spans="1:7" ht="0" hidden="1" customHeight="1" x14ac:dyDescent="0.25">
      <c r="A48" s="20"/>
      <c r="B48" s="20"/>
      <c r="C48" s="20"/>
      <c r="D48" s="20"/>
      <c r="E48" s="20"/>
      <c r="F48" s="20"/>
      <c r="G48" s="20"/>
    </row>
    <row r="49" spans="1:7" x14ac:dyDescent="0.25">
      <c r="A49" s="2" t="s">
        <v>1</v>
      </c>
      <c r="B49" s="2" t="s">
        <v>1</v>
      </c>
      <c r="C49" s="3" t="s">
        <v>62</v>
      </c>
      <c r="D49" s="4">
        <v>1750385</v>
      </c>
      <c r="E49" s="4">
        <f>E50</f>
        <v>2179250</v>
      </c>
      <c r="F49" s="4">
        <f t="shared" ref="F49:G49" si="1">F50</f>
        <v>2288250</v>
      </c>
      <c r="G49" s="4">
        <f t="shared" si="1"/>
        <v>2325250</v>
      </c>
    </row>
    <row r="50" spans="1:7" ht="24" x14ac:dyDescent="0.25">
      <c r="A50" s="5" t="s">
        <v>7</v>
      </c>
      <c r="B50" s="5" t="s">
        <v>63</v>
      </c>
      <c r="C50" s="6" t="s">
        <v>64</v>
      </c>
      <c r="D50" s="7">
        <v>1750385</v>
      </c>
      <c r="E50" s="7">
        <f>E51</f>
        <v>2179250</v>
      </c>
      <c r="F50" s="7">
        <f t="shared" ref="F50:G50" si="2">F51</f>
        <v>2288250</v>
      </c>
      <c r="G50" s="7">
        <f t="shared" si="2"/>
        <v>2325250</v>
      </c>
    </row>
    <row r="51" spans="1:7" x14ac:dyDescent="0.25">
      <c r="A51" s="8" t="s">
        <v>10</v>
      </c>
      <c r="B51" s="8" t="s">
        <v>65</v>
      </c>
      <c r="C51" s="9" t="s">
        <v>66</v>
      </c>
      <c r="D51" s="10">
        <v>1750385</v>
      </c>
      <c r="E51" s="10">
        <f>E52+E126</f>
        <v>2179250</v>
      </c>
      <c r="F51" s="10">
        <f t="shared" ref="F51:G51" si="3">F52+F126</f>
        <v>2288250</v>
      </c>
      <c r="G51" s="10">
        <f t="shared" si="3"/>
        <v>2325250</v>
      </c>
    </row>
    <row r="52" spans="1:7" x14ac:dyDescent="0.25">
      <c r="A52" s="21" t="s">
        <v>67</v>
      </c>
      <c r="B52" s="21" t="s">
        <v>68</v>
      </c>
      <c r="C52" s="22" t="s">
        <v>69</v>
      </c>
      <c r="D52" s="23">
        <v>1339685</v>
      </c>
      <c r="E52" s="23">
        <f>E53+E115</f>
        <v>1756650</v>
      </c>
      <c r="F52" s="23">
        <f t="shared" ref="F52:G52" si="4">F53+F115</f>
        <v>1858650</v>
      </c>
      <c r="G52" s="23">
        <f t="shared" si="4"/>
        <v>1895650</v>
      </c>
    </row>
    <row r="53" spans="1:7" x14ac:dyDescent="0.25">
      <c r="A53" s="24" t="s">
        <v>70</v>
      </c>
      <c r="B53" s="24" t="s">
        <v>71</v>
      </c>
      <c r="C53" s="25" t="s">
        <v>72</v>
      </c>
      <c r="D53" s="26">
        <v>803490</v>
      </c>
      <c r="E53" s="26">
        <f>E54+E65+E72+E75+E81+E85+E97+E101+E105+E108+E112</f>
        <v>1104150</v>
      </c>
      <c r="F53" s="26">
        <f>F54+F65+F72+F75+F81+F85+F97+F101+F105+F108+F112</f>
        <v>1206150</v>
      </c>
      <c r="G53" s="26">
        <f>G54+G65+G72+G75+G81+G85+G97+G101+G105+G108+G112</f>
        <v>1243150</v>
      </c>
    </row>
    <row r="54" spans="1:7" x14ac:dyDescent="0.25">
      <c r="A54" s="11" t="s">
        <v>13</v>
      </c>
      <c r="B54" s="11" t="s">
        <v>73</v>
      </c>
      <c r="C54" s="12" t="s">
        <v>74</v>
      </c>
      <c r="D54" s="13">
        <v>351480</v>
      </c>
      <c r="E54" s="13">
        <f>E55</f>
        <v>529250</v>
      </c>
      <c r="F54" s="13">
        <f>F55</f>
        <v>626250</v>
      </c>
      <c r="G54" s="13">
        <f>G55</f>
        <v>653250</v>
      </c>
    </row>
    <row r="55" spans="1:7" x14ac:dyDescent="0.25">
      <c r="A55" s="14" t="s">
        <v>16</v>
      </c>
      <c r="B55" s="14" t="s">
        <v>17</v>
      </c>
      <c r="C55" s="15" t="s">
        <v>18</v>
      </c>
      <c r="D55" s="16">
        <v>351480</v>
      </c>
      <c r="E55" s="16">
        <f>SUM(E57:E64)</f>
        <v>529250</v>
      </c>
      <c r="F55" s="16">
        <f>SUM(F56+F60)</f>
        <v>626250</v>
      </c>
      <c r="G55" s="16">
        <f>SUM(G56+G60)</f>
        <v>653250</v>
      </c>
    </row>
    <row r="56" spans="1:7" s="29" customFormat="1" x14ac:dyDescent="0.25">
      <c r="A56" s="17"/>
      <c r="B56" s="31">
        <v>31</v>
      </c>
      <c r="C56" s="18"/>
      <c r="D56" s="19"/>
      <c r="E56" s="30"/>
      <c r="F56" s="19">
        <v>160250</v>
      </c>
      <c r="G56" s="19">
        <v>160250</v>
      </c>
    </row>
    <row r="57" spans="1:7" x14ac:dyDescent="0.25">
      <c r="A57" s="17" t="s">
        <v>75</v>
      </c>
      <c r="B57" s="17" t="s">
        <v>76</v>
      </c>
      <c r="C57" s="18" t="s">
        <v>77</v>
      </c>
      <c r="D57" s="19">
        <v>38500</v>
      </c>
      <c r="E57" s="30">
        <v>133500</v>
      </c>
      <c r="F57" s="19"/>
      <c r="G57" s="19"/>
    </row>
    <row r="58" spans="1:7" s="29" customFormat="1" x14ac:dyDescent="0.25">
      <c r="A58" s="17"/>
      <c r="B58" s="17">
        <v>312</v>
      </c>
      <c r="C58" s="18" t="s">
        <v>157</v>
      </c>
      <c r="D58" s="19"/>
      <c r="E58" s="30">
        <v>3750</v>
      </c>
      <c r="F58" s="19"/>
      <c r="G58" s="19"/>
    </row>
    <row r="59" spans="1:7" x14ac:dyDescent="0.25">
      <c r="A59" s="17" t="s">
        <v>78</v>
      </c>
      <c r="B59" s="17" t="s">
        <v>79</v>
      </c>
      <c r="C59" s="18" t="s">
        <v>80</v>
      </c>
      <c r="D59" s="19">
        <v>6650</v>
      </c>
      <c r="E59" s="30">
        <v>23000</v>
      </c>
      <c r="F59" s="19"/>
      <c r="G59" s="19"/>
    </row>
    <row r="60" spans="1:7" s="29" customFormat="1" x14ac:dyDescent="0.25">
      <c r="A60" s="17"/>
      <c r="B60" s="31">
        <v>32</v>
      </c>
      <c r="C60" s="18"/>
      <c r="D60" s="19"/>
      <c r="E60" s="30"/>
      <c r="F60" s="19">
        <v>466000</v>
      </c>
      <c r="G60" s="19">
        <v>493000</v>
      </c>
    </row>
    <row r="61" spans="1:7" x14ac:dyDescent="0.25">
      <c r="A61" s="17" t="s">
        <v>81</v>
      </c>
      <c r="B61" s="17" t="s">
        <v>82</v>
      </c>
      <c r="C61" s="18" t="s">
        <v>83</v>
      </c>
      <c r="D61" s="19">
        <v>6800</v>
      </c>
      <c r="E61" s="30">
        <v>18500</v>
      </c>
      <c r="F61" s="19"/>
      <c r="G61" s="19"/>
    </row>
    <row r="62" spans="1:7" x14ac:dyDescent="0.25">
      <c r="A62" s="17" t="s">
        <v>84</v>
      </c>
      <c r="B62" s="17" t="s">
        <v>85</v>
      </c>
      <c r="C62" s="18" t="s">
        <v>86</v>
      </c>
      <c r="D62" s="19">
        <v>125530</v>
      </c>
      <c r="E62" s="19">
        <v>170500</v>
      </c>
      <c r="F62" s="19"/>
      <c r="G62" s="19"/>
    </row>
    <row r="63" spans="1:7" x14ac:dyDescent="0.25">
      <c r="A63" s="17" t="s">
        <v>87</v>
      </c>
      <c r="B63" s="17" t="s">
        <v>88</v>
      </c>
      <c r="C63" s="18" t="s">
        <v>89</v>
      </c>
      <c r="D63" s="19">
        <v>145000</v>
      </c>
      <c r="E63" s="19">
        <v>150000</v>
      </c>
      <c r="F63" s="19"/>
      <c r="G63" s="19"/>
    </row>
    <row r="64" spans="1:7" x14ac:dyDescent="0.25">
      <c r="A64" s="17" t="s">
        <v>90</v>
      </c>
      <c r="B64" s="17" t="s">
        <v>91</v>
      </c>
      <c r="C64" s="18" t="s">
        <v>92</v>
      </c>
      <c r="D64" s="19">
        <v>29000</v>
      </c>
      <c r="E64" s="19">
        <v>30000</v>
      </c>
      <c r="F64" s="19"/>
      <c r="G64" s="19"/>
    </row>
    <row r="65" spans="1:7" x14ac:dyDescent="0.25">
      <c r="A65" s="11" t="s">
        <v>13</v>
      </c>
      <c r="B65" s="11" t="s">
        <v>14</v>
      </c>
      <c r="C65" s="12" t="s">
        <v>15</v>
      </c>
      <c r="D65" s="13">
        <v>13000</v>
      </c>
      <c r="E65" s="13">
        <f>E66</f>
        <v>15000</v>
      </c>
      <c r="F65" s="13">
        <f>F66</f>
        <v>15000</v>
      </c>
      <c r="G65" s="13">
        <f>G66</f>
        <v>15000</v>
      </c>
    </row>
    <row r="66" spans="1:7" x14ac:dyDescent="0.25">
      <c r="A66" s="14" t="s">
        <v>16</v>
      </c>
      <c r="B66" s="14" t="s">
        <v>17</v>
      </c>
      <c r="C66" s="15" t="s">
        <v>18</v>
      </c>
      <c r="D66" s="16">
        <v>13000</v>
      </c>
      <c r="E66" s="16">
        <f>SUM(E68:E71)</f>
        <v>15000</v>
      </c>
      <c r="F66" s="16">
        <f>SUM(F67+F70)</f>
        <v>15000</v>
      </c>
      <c r="G66" s="16">
        <f>SUM(G67+G70)</f>
        <v>15000</v>
      </c>
    </row>
    <row r="67" spans="1:7" s="29" customFormat="1" x14ac:dyDescent="0.25">
      <c r="A67" s="17"/>
      <c r="B67" s="31">
        <v>32</v>
      </c>
      <c r="C67" s="18"/>
      <c r="D67" s="19"/>
      <c r="E67" s="19"/>
      <c r="F67" s="19">
        <v>12000</v>
      </c>
      <c r="G67" s="19">
        <v>12000</v>
      </c>
    </row>
    <row r="68" spans="1:7" x14ac:dyDescent="0.25">
      <c r="A68" s="17" t="s">
        <v>93</v>
      </c>
      <c r="B68" s="17" t="s">
        <v>85</v>
      </c>
      <c r="C68" s="18" t="s">
        <v>86</v>
      </c>
      <c r="D68" s="19">
        <v>4000</v>
      </c>
      <c r="E68" s="19">
        <v>6000</v>
      </c>
      <c r="F68" s="19"/>
      <c r="G68" s="19"/>
    </row>
    <row r="69" spans="1:7" x14ac:dyDescent="0.25">
      <c r="A69" s="17" t="s">
        <v>94</v>
      </c>
      <c r="B69" s="17" t="s">
        <v>88</v>
      </c>
      <c r="C69" s="18" t="s">
        <v>89</v>
      </c>
      <c r="D69" s="19">
        <v>6000</v>
      </c>
      <c r="E69" s="19">
        <v>6000</v>
      </c>
      <c r="F69" s="19"/>
      <c r="G69" s="19"/>
    </row>
    <row r="70" spans="1:7" s="29" customFormat="1" x14ac:dyDescent="0.25">
      <c r="A70" s="17"/>
      <c r="B70" s="31">
        <v>42</v>
      </c>
      <c r="C70" s="18"/>
      <c r="D70" s="19"/>
      <c r="E70" s="19"/>
      <c r="F70" s="19">
        <v>3000</v>
      </c>
      <c r="G70" s="19">
        <v>3000</v>
      </c>
    </row>
    <row r="71" spans="1:7" x14ac:dyDescent="0.25">
      <c r="A71" s="17" t="s">
        <v>95</v>
      </c>
      <c r="B71" s="17" t="s">
        <v>96</v>
      </c>
      <c r="C71" s="18" t="s">
        <v>97</v>
      </c>
      <c r="D71" s="19">
        <v>3000</v>
      </c>
      <c r="E71" s="19">
        <v>3000</v>
      </c>
      <c r="F71" s="19"/>
      <c r="G71" s="19"/>
    </row>
    <row r="72" spans="1:7" x14ac:dyDescent="0.25">
      <c r="A72" s="11" t="s">
        <v>13</v>
      </c>
      <c r="B72" s="11" t="s">
        <v>22</v>
      </c>
      <c r="C72" s="12" t="s">
        <v>23</v>
      </c>
      <c r="D72" s="13">
        <v>2890</v>
      </c>
      <c r="E72" s="13">
        <f t="shared" ref="E72:G73" si="5">E73</f>
        <v>0</v>
      </c>
      <c r="F72" s="13">
        <f t="shared" si="5"/>
        <v>0</v>
      </c>
      <c r="G72" s="13">
        <f t="shared" si="5"/>
        <v>0</v>
      </c>
    </row>
    <row r="73" spans="1:7" x14ac:dyDescent="0.25">
      <c r="A73" s="14" t="s">
        <v>16</v>
      </c>
      <c r="B73" s="14" t="s">
        <v>17</v>
      </c>
      <c r="C73" s="15" t="s">
        <v>18</v>
      </c>
      <c r="D73" s="16">
        <v>2890</v>
      </c>
      <c r="E73" s="16">
        <f t="shared" si="5"/>
        <v>0</v>
      </c>
      <c r="F73" s="16">
        <f t="shared" si="5"/>
        <v>0</v>
      </c>
      <c r="G73" s="16">
        <f t="shared" si="5"/>
        <v>0</v>
      </c>
    </row>
    <row r="74" spans="1:7" x14ac:dyDescent="0.25">
      <c r="A74" s="17" t="s">
        <v>98</v>
      </c>
      <c r="B74" s="17" t="s">
        <v>88</v>
      </c>
      <c r="C74" s="18" t="s">
        <v>89</v>
      </c>
      <c r="D74" s="19">
        <v>2890</v>
      </c>
      <c r="E74" s="19">
        <v>0</v>
      </c>
      <c r="F74" s="19"/>
      <c r="G74" s="19"/>
    </row>
    <row r="75" spans="1:7" x14ac:dyDescent="0.25">
      <c r="A75" s="11" t="s">
        <v>13</v>
      </c>
      <c r="B75" s="11" t="s">
        <v>27</v>
      </c>
      <c r="C75" s="12" t="s">
        <v>28</v>
      </c>
      <c r="D75" s="13">
        <v>308000</v>
      </c>
      <c r="E75" s="13">
        <f>E76</f>
        <v>455000</v>
      </c>
      <c r="F75" s="13">
        <f>F76</f>
        <v>460000</v>
      </c>
      <c r="G75" s="13">
        <f>G76</f>
        <v>470000</v>
      </c>
    </row>
    <row r="76" spans="1:7" x14ac:dyDescent="0.25">
      <c r="A76" s="14" t="s">
        <v>16</v>
      </c>
      <c r="B76" s="14" t="s">
        <v>17</v>
      </c>
      <c r="C76" s="15" t="s">
        <v>18</v>
      </c>
      <c r="D76" s="16">
        <v>308000</v>
      </c>
      <c r="E76" s="16">
        <f>SUM(E78:E80)</f>
        <v>455000</v>
      </c>
      <c r="F76" s="16">
        <f>F77</f>
        <v>460000</v>
      </c>
      <c r="G76" s="16">
        <f>G77</f>
        <v>470000</v>
      </c>
    </row>
    <row r="77" spans="1:7" s="29" customFormat="1" x14ac:dyDescent="0.25">
      <c r="A77" s="17"/>
      <c r="B77" s="31">
        <v>32</v>
      </c>
      <c r="C77" s="18"/>
      <c r="D77" s="19"/>
      <c r="E77" s="19"/>
      <c r="F77" s="19">
        <v>460000</v>
      </c>
      <c r="G77" s="19">
        <v>470000</v>
      </c>
    </row>
    <row r="78" spans="1:7" x14ac:dyDescent="0.25">
      <c r="A78" s="17" t="s">
        <v>99</v>
      </c>
      <c r="B78" s="17" t="s">
        <v>85</v>
      </c>
      <c r="C78" s="18" t="s">
        <v>86</v>
      </c>
      <c r="D78" s="19">
        <v>300000</v>
      </c>
      <c r="E78" s="19">
        <v>447000</v>
      </c>
      <c r="F78" s="19"/>
      <c r="G78" s="19"/>
    </row>
    <row r="79" spans="1:7" x14ac:dyDescent="0.25">
      <c r="A79" s="17" t="s">
        <v>100</v>
      </c>
      <c r="B79" s="17" t="s">
        <v>88</v>
      </c>
      <c r="C79" s="18" t="s">
        <v>89</v>
      </c>
      <c r="D79" s="19">
        <v>3000</v>
      </c>
      <c r="E79" s="19">
        <v>3000</v>
      </c>
      <c r="F79" s="19"/>
      <c r="G79" s="19"/>
    </row>
    <row r="80" spans="1:7" x14ac:dyDescent="0.25">
      <c r="A80" s="17" t="s">
        <v>101</v>
      </c>
      <c r="B80" s="17" t="s">
        <v>91</v>
      </c>
      <c r="C80" s="18" t="s">
        <v>92</v>
      </c>
      <c r="D80" s="19">
        <v>5000</v>
      </c>
      <c r="E80" s="19">
        <v>5000</v>
      </c>
      <c r="F80" s="19"/>
      <c r="G80" s="19"/>
    </row>
    <row r="81" spans="1:7" x14ac:dyDescent="0.25">
      <c r="A81" s="11" t="s">
        <v>13</v>
      </c>
      <c r="B81" s="11" t="s">
        <v>32</v>
      </c>
      <c r="C81" s="12" t="s">
        <v>33</v>
      </c>
      <c r="D81" s="13">
        <v>33690</v>
      </c>
      <c r="E81" s="13">
        <f>E82</f>
        <v>20000</v>
      </c>
      <c r="F81" s="13">
        <f>F82</f>
        <v>20000</v>
      </c>
      <c r="G81" s="13">
        <f>G82</f>
        <v>20000</v>
      </c>
    </row>
    <row r="82" spans="1:7" x14ac:dyDescent="0.25">
      <c r="A82" s="14" t="s">
        <v>16</v>
      </c>
      <c r="B82" s="14" t="s">
        <v>17</v>
      </c>
      <c r="C82" s="15" t="s">
        <v>18</v>
      </c>
      <c r="D82" s="16">
        <v>33690</v>
      </c>
      <c r="E82" s="16">
        <f>E84</f>
        <v>20000</v>
      </c>
      <c r="F82" s="16">
        <f>F83</f>
        <v>20000</v>
      </c>
      <c r="G82" s="16">
        <f>G83</f>
        <v>20000</v>
      </c>
    </row>
    <row r="83" spans="1:7" s="29" customFormat="1" x14ac:dyDescent="0.25">
      <c r="A83" s="17"/>
      <c r="B83" s="31">
        <v>32</v>
      </c>
      <c r="C83" s="18"/>
      <c r="D83" s="19"/>
      <c r="E83" s="19"/>
      <c r="F83" s="19">
        <v>20000</v>
      </c>
      <c r="G83" s="19">
        <v>20000</v>
      </c>
    </row>
    <row r="84" spans="1:7" x14ac:dyDescent="0.25">
      <c r="A84" s="17" t="s">
        <v>102</v>
      </c>
      <c r="B84" s="17" t="s">
        <v>85</v>
      </c>
      <c r="C84" s="18" t="s">
        <v>86</v>
      </c>
      <c r="D84" s="19">
        <v>33690</v>
      </c>
      <c r="E84" s="19">
        <v>20000</v>
      </c>
      <c r="F84" s="19"/>
      <c r="G84" s="19"/>
    </row>
    <row r="85" spans="1:7" x14ac:dyDescent="0.25">
      <c r="A85" s="11" t="s">
        <v>13</v>
      </c>
      <c r="B85" s="11" t="s">
        <v>35</v>
      </c>
      <c r="C85" s="12" t="s">
        <v>36</v>
      </c>
      <c r="D85" s="13">
        <v>74200</v>
      </c>
      <c r="E85" s="13">
        <f>E86</f>
        <v>75900</v>
      </c>
      <c r="F85" s="13">
        <f>F86</f>
        <v>75900</v>
      </c>
      <c r="G85" s="13">
        <f>G86</f>
        <v>75900</v>
      </c>
    </row>
    <row r="86" spans="1:7" x14ac:dyDescent="0.25">
      <c r="A86" s="14" t="s">
        <v>16</v>
      </c>
      <c r="B86" s="14" t="s">
        <v>17</v>
      </c>
      <c r="C86" s="15" t="s">
        <v>18</v>
      </c>
      <c r="D86" s="16">
        <v>74200</v>
      </c>
      <c r="E86" s="16">
        <f>SUM(E88:E96)</f>
        <v>75900</v>
      </c>
      <c r="F86" s="16">
        <f>SUM(F87+F90+F95)</f>
        <v>75900</v>
      </c>
      <c r="G86" s="16">
        <f>SUM(G87+G90+G95)</f>
        <v>75900</v>
      </c>
    </row>
    <row r="87" spans="1:7" s="29" customFormat="1" x14ac:dyDescent="0.25">
      <c r="A87" s="17"/>
      <c r="B87" s="31">
        <v>31</v>
      </c>
      <c r="C87" s="18"/>
      <c r="D87" s="19"/>
      <c r="E87" s="19"/>
      <c r="F87" s="19">
        <v>4700</v>
      </c>
      <c r="G87" s="19">
        <v>4700</v>
      </c>
    </row>
    <row r="88" spans="1:7" x14ac:dyDescent="0.25">
      <c r="A88" s="17" t="s">
        <v>103</v>
      </c>
      <c r="B88" s="17" t="s">
        <v>76</v>
      </c>
      <c r="C88" s="18" t="s">
        <v>77</v>
      </c>
      <c r="D88" s="19">
        <v>4000</v>
      </c>
      <c r="E88" s="19">
        <v>4000</v>
      </c>
      <c r="F88" s="19"/>
      <c r="G88" s="19"/>
    </row>
    <row r="89" spans="1:7" x14ac:dyDescent="0.25">
      <c r="A89" s="17" t="s">
        <v>104</v>
      </c>
      <c r="B89" s="17" t="s">
        <v>79</v>
      </c>
      <c r="C89" s="18" t="s">
        <v>80</v>
      </c>
      <c r="D89" s="19">
        <v>700</v>
      </c>
      <c r="E89" s="19">
        <v>700</v>
      </c>
      <c r="F89" s="19"/>
      <c r="G89" s="19"/>
    </row>
    <row r="90" spans="1:7" s="29" customFormat="1" x14ac:dyDescent="0.25">
      <c r="A90" s="17"/>
      <c r="B90" s="31">
        <v>32</v>
      </c>
      <c r="C90" s="18"/>
      <c r="D90" s="19"/>
      <c r="E90" s="19"/>
      <c r="F90" s="19">
        <v>65200</v>
      </c>
      <c r="G90" s="19">
        <v>65200</v>
      </c>
    </row>
    <row r="91" spans="1:7" x14ac:dyDescent="0.25">
      <c r="A91" s="17" t="s">
        <v>105</v>
      </c>
      <c r="B91" s="17" t="s">
        <v>82</v>
      </c>
      <c r="C91" s="18" t="s">
        <v>83</v>
      </c>
      <c r="D91" s="19">
        <v>2500</v>
      </c>
      <c r="E91" s="19">
        <v>2500</v>
      </c>
      <c r="F91" s="19"/>
      <c r="G91" s="19"/>
    </row>
    <row r="92" spans="1:7" x14ac:dyDescent="0.25">
      <c r="A92" s="17" t="s">
        <v>106</v>
      </c>
      <c r="B92" s="17" t="s">
        <v>85</v>
      </c>
      <c r="C92" s="18" t="s">
        <v>107</v>
      </c>
      <c r="D92" s="19">
        <v>35000</v>
      </c>
      <c r="E92" s="19">
        <v>35000</v>
      </c>
      <c r="F92" s="19"/>
      <c r="G92" s="19"/>
    </row>
    <row r="93" spans="1:7" x14ac:dyDescent="0.25">
      <c r="A93" s="17" t="s">
        <v>108</v>
      </c>
      <c r="B93" s="17" t="s">
        <v>88</v>
      </c>
      <c r="C93" s="18" t="s">
        <v>89</v>
      </c>
      <c r="D93" s="19">
        <v>5000</v>
      </c>
      <c r="E93" s="19">
        <v>5000</v>
      </c>
      <c r="F93" s="19"/>
      <c r="G93" s="19"/>
    </row>
    <row r="94" spans="1:7" x14ac:dyDescent="0.25">
      <c r="A94" s="17" t="s">
        <v>109</v>
      </c>
      <c r="B94" s="17" t="s">
        <v>91</v>
      </c>
      <c r="C94" s="18" t="s">
        <v>92</v>
      </c>
      <c r="D94" s="19">
        <v>22000</v>
      </c>
      <c r="E94" s="19">
        <v>22700</v>
      </c>
      <c r="F94" s="19"/>
      <c r="G94" s="19"/>
    </row>
    <row r="95" spans="1:7" s="29" customFormat="1" x14ac:dyDescent="0.25">
      <c r="A95" s="17"/>
      <c r="B95" s="31">
        <v>42</v>
      </c>
      <c r="C95" s="18"/>
      <c r="D95" s="19"/>
      <c r="E95" s="19"/>
      <c r="F95" s="19">
        <v>6000</v>
      </c>
      <c r="G95" s="19">
        <v>6000</v>
      </c>
    </row>
    <row r="96" spans="1:7" x14ac:dyDescent="0.25">
      <c r="A96" s="17" t="s">
        <v>110</v>
      </c>
      <c r="B96" s="17" t="s">
        <v>111</v>
      </c>
      <c r="C96" s="18" t="s">
        <v>112</v>
      </c>
      <c r="D96" s="19">
        <v>5000</v>
      </c>
      <c r="E96" s="19">
        <v>6000</v>
      </c>
      <c r="F96" s="32" t="s">
        <v>158</v>
      </c>
      <c r="G96" s="19"/>
    </row>
    <row r="97" spans="1:7" x14ac:dyDescent="0.25">
      <c r="A97" s="11" t="s">
        <v>13</v>
      </c>
      <c r="B97" s="11" t="s">
        <v>43</v>
      </c>
      <c r="C97" s="12" t="s">
        <v>44</v>
      </c>
      <c r="D97" s="13">
        <v>5160</v>
      </c>
      <c r="E97" s="13">
        <f>E98</f>
        <v>0</v>
      </c>
      <c r="F97" s="13">
        <f>F98</f>
        <v>0</v>
      </c>
      <c r="G97" s="13">
        <f>G98</f>
        <v>0</v>
      </c>
    </row>
    <row r="98" spans="1:7" x14ac:dyDescent="0.25">
      <c r="A98" s="14" t="s">
        <v>16</v>
      </c>
      <c r="B98" s="14" t="s">
        <v>17</v>
      </c>
      <c r="C98" s="15" t="s">
        <v>18</v>
      </c>
      <c r="D98" s="16">
        <v>5160</v>
      </c>
      <c r="E98" s="16">
        <f>SUM(E99:E100)</f>
        <v>0</v>
      </c>
      <c r="F98" s="16">
        <f>F99</f>
        <v>0</v>
      </c>
      <c r="G98" s="16">
        <f>G99</f>
        <v>0</v>
      </c>
    </row>
    <row r="99" spans="1:7" x14ac:dyDescent="0.25">
      <c r="A99" s="17" t="s">
        <v>113</v>
      </c>
      <c r="B99" s="17" t="s">
        <v>82</v>
      </c>
      <c r="C99" s="18" t="s">
        <v>83</v>
      </c>
      <c r="D99" s="19">
        <v>2300</v>
      </c>
      <c r="E99" s="19">
        <v>0</v>
      </c>
      <c r="F99" s="19"/>
      <c r="G99" s="19"/>
    </row>
    <row r="100" spans="1:7" x14ac:dyDescent="0.25">
      <c r="A100" s="17" t="s">
        <v>114</v>
      </c>
      <c r="B100" s="17" t="s">
        <v>85</v>
      </c>
      <c r="C100" s="18" t="s">
        <v>86</v>
      </c>
      <c r="D100" s="19">
        <v>2860</v>
      </c>
      <c r="E100" s="19">
        <v>0</v>
      </c>
      <c r="F100" s="19"/>
      <c r="G100" s="19"/>
    </row>
    <row r="101" spans="1:7" x14ac:dyDescent="0.25">
      <c r="A101" s="11" t="s">
        <v>13</v>
      </c>
      <c r="B101" s="11" t="s">
        <v>46</v>
      </c>
      <c r="C101" s="12" t="s">
        <v>47</v>
      </c>
      <c r="D101" s="13">
        <v>6000</v>
      </c>
      <c r="E101" s="13">
        <f>E102</f>
        <v>6000</v>
      </c>
      <c r="F101" s="13">
        <f>F102</f>
        <v>6000</v>
      </c>
      <c r="G101" s="13">
        <f>G102</f>
        <v>6000</v>
      </c>
    </row>
    <row r="102" spans="1:7" x14ac:dyDescent="0.25">
      <c r="A102" s="14" t="s">
        <v>16</v>
      </c>
      <c r="B102" s="14" t="s">
        <v>17</v>
      </c>
      <c r="C102" s="15" t="s">
        <v>18</v>
      </c>
      <c r="D102" s="16">
        <v>6000</v>
      </c>
      <c r="E102" s="16">
        <f>E104</f>
        <v>6000</v>
      </c>
      <c r="F102" s="16">
        <f>F103</f>
        <v>6000</v>
      </c>
      <c r="G102" s="16">
        <f>G103</f>
        <v>6000</v>
      </c>
    </row>
    <row r="103" spans="1:7" s="29" customFormat="1" x14ac:dyDescent="0.25">
      <c r="A103" s="17"/>
      <c r="B103" s="31">
        <v>32</v>
      </c>
      <c r="C103" s="18"/>
      <c r="D103" s="19"/>
      <c r="E103" s="19"/>
      <c r="F103" s="19">
        <v>6000</v>
      </c>
      <c r="G103" s="19">
        <v>6000</v>
      </c>
    </row>
    <row r="104" spans="1:7" x14ac:dyDescent="0.25">
      <c r="A104" s="17" t="s">
        <v>115</v>
      </c>
      <c r="B104" s="17" t="s">
        <v>85</v>
      </c>
      <c r="C104" s="18" t="s">
        <v>86</v>
      </c>
      <c r="D104" s="19">
        <v>6000</v>
      </c>
      <c r="E104" s="19">
        <v>6000</v>
      </c>
      <c r="F104" s="19"/>
      <c r="G104" s="19"/>
    </row>
    <row r="105" spans="1:7" x14ac:dyDescent="0.25">
      <c r="A105" s="11" t="s">
        <v>13</v>
      </c>
      <c r="B105" s="11" t="s">
        <v>51</v>
      </c>
      <c r="C105" s="12" t="s">
        <v>52</v>
      </c>
      <c r="D105" s="13">
        <v>5690</v>
      </c>
      <c r="E105" s="13">
        <f t="shared" ref="E105:G106" si="6">E106</f>
        <v>0</v>
      </c>
      <c r="F105" s="13">
        <f t="shared" si="6"/>
        <v>0</v>
      </c>
      <c r="G105" s="13">
        <f t="shared" si="6"/>
        <v>0</v>
      </c>
    </row>
    <row r="106" spans="1:7" x14ac:dyDescent="0.25">
      <c r="A106" s="14" t="s">
        <v>16</v>
      </c>
      <c r="B106" s="14" t="s">
        <v>17</v>
      </c>
      <c r="C106" s="15" t="s">
        <v>18</v>
      </c>
      <c r="D106" s="16">
        <v>5690</v>
      </c>
      <c r="E106" s="16">
        <f t="shared" si="6"/>
        <v>0</v>
      </c>
      <c r="F106" s="16">
        <f t="shared" si="6"/>
        <v>0</v>
      </c>
      <c r="G106" s="16">
        <f t="shared" si="6"/>
        <v>0</v>
      </c>
    </row>
    <row r="107" spans="1:7" x14ac:dyDescent="0.25">
      <c r="A107" s="17" t="s">
        <v>116</v>
      </c>
      <c r="B107" s="17" t="s">
        <v>85</v>
      </c>
      <c r="C107" s="18" t="s">
        <v>86</v>
      </c>
      <c r="D107" s="19">
        <v>5690</v>
      </c>
      <c r="E107" s="19">
        <v>0</v>
      </c>
      <c r="F107" s="19"/>
      <c r="G107" s="19"/>
    </row>
    <row r="108" spans="1:7" x14ac:dyDescent="0.25">
      <c r="A108" s="11" t="s">
        <v>13</v>
      </c>
      <c r="B108" s="11" t="s">
        <v>54</v>
      </c>
      <c r="C108" s="12" t="s">
        <v>55</v>
      </c>
      <c r="D108" s="13">
        <v>3000</v>
      </c>
      <c r="E108" s="13">
        <f>E109</f>
        <v>3000</v>
      </c>
      <c r="F108" s="13">
        <f>F109</f>
        <v>3000</v>
      </c>
      <c r="G108" s="13">
        <f>G109</f>
        <v>3000</v>
      </c>
    </row>
    <row r="109" spans="1:7" x14ac:dyDescent="0.25">
      <c r="A109" s="14" t="s">
        <v>16</v>
      </c>
      <c r="B109" s="14" t="s">
        <v>17</v>
      </c>
      <c r="C109" s="15" t="s">
        <v>18</v>
      </c>
      <c r="D109" s="16">
        <v>3000</v>
      </c>
      <c r="E109" s="16">
        <f>E111</f>
        <v>3000</v>
      </c>
      <c r="F109" s="16">
        <f>F110</f>
        <v>3000</v>
      </c>
      <c r="G109" s="16">
        <f>G110</f>
        <v>3000</v>
      </c>
    </row>
    <row r="110" spans="1:7" s="29" customFormat="1" x14ac:dyDescent="0.25">
      <c r="A110" s="17"/>
      <c r="B110" s="31">
        <v>32</v>
      </c>
      <c r="C110" s="18"/>
      <c r="D110" s="19"/>
      <c r="E110" s="19"/>
      <c r="F110" s="19">
        <v>3000</v>
      </c>
      <c r="G110" s="19">
        <v>3000</v>
      </c>
    </row>
    <row r="111" spans="1:7" x14ac:dyDescent="0.25">
      <c r="A111" s="17" t="s">
        <v>117</v>
      </c>
      <c r="B111" s="17" t="s">
        <v>88</v>
      </c>
      <c r="C111" s="18" t="s">
        <v>89</v>
      </c>
      <c r="D111" s="19">
        <v>3000</v>
      </c>
      <c r="E111" s="19">
        <v>3000</v>
      </c>
      <c r="F111" s="19"/>
      <c r="G111" s="19"/>
    </row>
    <row r="112" spans="1:7" x14ac:dyDescent="0.25">
      <c r="A112" s="11" t="s">
        <v>13</v>
      </c>
      <c r="B112" s="11" t="s">
        <v>59</v>
      </c>
      <c r="C112" s="12" t="s">
        <v>60</v>
      </c>
      <c r="D112" s="13">
        <v>380</v>
      </c>
      <c r="E112" s="13">
        <f>E113</f>
        <v>0</v>
      </c>
      <c r="F112" s="13">
        <f>F113</f>
        <v>0</v>
      </c>
      <c r="G112" s="13"/>
    </row>
    <row r="113" spans="1:7" x14ac:dyDescent="0.25">
      <c r="A113" s="14" t="s">
        <v>16</v>
      </c>
      <c r="B113" s="14" t="s">
        <v>17</v>
      </c>
      <c r="C113" s="15" t="s">
        <v>18</v>
      </c>
      <c r="D113" s="16">
        <v>380</v>
      </c>
      <c r="E113" s="16">
        <f>E114</f>
        <v>0</v>
      </c>
      <c r="F113" s="16">
        <f>F114</f>
        <v>0</v>
      </c>
      <c r="G113" s="16"/>
    </row>
    <row r="114" spans="1:7" x14ac:dyDescent="0.25">
      <c r="A114" s="17" t="s">
        <v>118</v>
      </c>
      <c r="B114" s="17" t="s">
        <v>88</v>
      </c>
      <c r="C114" s="18" t="s">
        <v>89</v>
      </c>
      <c r="D114" s="19">
        <v>380</v>
      </c>
      <c r="E114" s="19">
        <v>0</v>
      </c>
      <c r="F114" s="19"/>
      <c r="G114" s="19"/>
    </row>
    <row r="115" spans="1:7" x14ac:dyDescent="0.25">
      <c r="A115" s="24" t="s">
        <v>70</v>
      </c>
      <c r="B115" s="24" t="s">
        <v>119</v>
      </c>
      <c r="C115" s="25" t="s">
        <v>120</v>
      </c>
      <c r="D115" s="26">
        <v>536195</v>
      </c>
      <c r="E115" s="26">
        <f t="shared" ref="E115:G116" si="7">E116</f>
        <v>652500</v>
      </c>
      <c r="F115" s="26">
        <f t="shared" si="7"/>
        <v>652500</v>
      </c>
      <c r="G115" s="26">
        <f t="shared" si="7"/>
        <v>652500</v>
      </c>
    </row>
    <row r="116" spans="1:7" x14ac:dyDescent="0.25">
      <c r="A116" s="11" t="s">
        <v>13</v>
      </c>
      <c r="B116" s="11" t="s">
        <v>73</v>
      </c>
      <c r="C116" s="12" t="s">
        <v>74</v>
      </c>
      <c r="D116" s="13">
        <v>536195</v>
      </c>
      <c r="E116" s="13">
        <f t="shared" si="7"/>
        <v>652500</v>
      </c>
      <c r="F116" s="13">
        <f t="shared" si="7"/>
        <v>652500</v>
      </c>
      <c r="G116" s="13">
        <f t="shared" si="7"/>
        <v>652500</v>
      </c>
    </row>
    <row r="117" spans="1:7" x14ac:dyDescent="0.25">
      <c r="A117" s="14" t="s">
        <v>16</v>
      </c>
      <c r="B117" s="14" t="s">
        <v>17</v>
      </c>
      <c r="C117" s="15" t="s">
        <v>18</v>
      </c>
      <c r="D117" s="16">
        <v>536195</v>
      </c>
      <c r="E117" s="16">
        <f>SUM(E119:E125)</f>
        <v>652500</v>
      </c>
      <c r="F117" s="16">
        <f>SUM(F118+F122+F124)</f>
        <v>652500</v>
      </c>
      <c r="G117" s="16">
        <f>SUM(G118+G122+G124)</f>
        <v>652500</v>
      </c>
    </row>
    <row r="118" spans="1:7" s="29" customFormat="1" x14ac:dyDescent="0.25">
      <c r="A118" s="17"/>
      <c r="B118" s="31">
        <v>32</v>
      </c>
      <c r="C118" s="18"/>
      <c r="D118" s="19"/>
      <c r="E118" s="19"/>
      <c r="F118" s="19">
        <v>581500</v>
      </c>
      <c r="G118" s="19">
        <v>581500</v>
      </c>
    </row>
    <row r="119" spans="1:7" x14ac:dyDescent="0.25">
      <c r="A119" s="17" t="s">
        <v>121</v>
      </c>
      <c r="B119" s="17" t="s">
        <v>82</v>
      </c>
      <c r="C119" s="18" t="s">
        <v>83</v>
      </c>
      <c r="D119" s="19">
        <v>60000</v>
      </c>
      <c r="E119" s="19">
        <v>60000</v>
      </c>
      <c r="F119" s="19"/>
      <c r="G119" s="19"/>
    </row>
    <row r="120" spans="1:7" x14ac:dyDescent="0.25">
      <c r="A120" s="17" t="s">
        <v>122</v>
      </c>
      <c r="B120" s="17" t="s">
        <v>85</v>
      </c>
      <c r="C120" s="18" t="s">
        <v>86</v>
      </c>
      <c r="D120" s="19">
        <v>267650</v>
      </c>
      <c r="E120" s="19">
        <v>324800</v>
      </c>
      <c r="F120" s="19"/>
      <c r="G120" s="19"/>
    </row>
    <row r="121" spans="1:7" x14ac:dyDescent="0.25">
      <c r="A121" s="17" t="s">
        <v>123</v>
      </c>
      <c r="B121" s="17" t="s">
        <v>88</v>
      </c>
      <c r="C121" s="18" t="s">
        <v>89</v>
      </c>
      <c r="D121" s="19">
        <v>139545</v>
      </c>
      <c r="E121" s="19">
        <v>196700</v>
      </c>
      <c r="F121" s="19"/>
      <c r="G121" s="19"/>
    </row>
    <row r="122" spans="1:7" s="29" customFormat="1" x14ac:dyDescent="0.25">
      <c r="A122" s="17"/>
      <c r="B122" s="31">
        <v>34</v>
      </c>
      <c r="C122" s="18"/>
      <c r="D122" s="19"/>
      <c r="E122" s="19"/>
      <c r="F122" s="19">
        <v>1000</v>
      </c>
      <c r="G122" s="19">
        <v>1000</v>
      </c>
    </row>
    <row r="123" spans="1:7" x14ac:dyDescent="0.25">
      <c r="A123" s="17" t="s">
        <v>124</v>
      </c>
      <c r="B123" s="17" t="s">
        <v>125</v>
      </c>
      <c r="C123" s="18" t="s">
        <v>126</v>
      </c>
      <c r="D123" s="19">
        <v>5000</v>
      </c>
      <c r="E123" s="19">
        <v>1000</v>
      </c>
      <c r="F123" s="19"/>
      <c r="G123" s="19"/>
    </row>
    <row r="124" spans="1:7" s="29" customFormat="1" x14ac:dyDescent="0.25">
      <c r="A124" s="17"/>
      <c r="B124" s="31">
        <v>42</v>
      </c>
      <c r="C124" s="18"/>
      <c r="D124" s="19"/>
      <c r="E124" s="19"/>
      <c r="F124" s="19">
        <v>70000</v>
      </c>
      <c r="G124" s="19">
        <v>70000</v>
      </c>
    </row>
    <row r="125" spans="1:7" x14ac:dyDescent="0.25">
      <c r="A125" s="17" t="s">
        <v>127</v>
      </c>
      <c r="B125" s="17" t="s">
        <v>96</v>
      </c>
      <c r="C125" s="18" t="s">
        <v>128</v>
      </c>
      <c r="D125" s="19">
        <v>64000</v>
      </c>
      <c r="E125" s="19">
        <v>70000</v>
      </c>
      <c r="F125" s="19"/>
      <c r="G125" s="19"/>
    </row>
    <row r="126" spans="1:7" x14ac:dyDescent="0.25">
      <c r="A126" s="21" t="s">
        <v>67</v>
      </c>
      <c r="B126" s="21" t="s">
        <v>129</v>
      </c>
      <c r="C126" s="22" t="s">
        <v>130</v>
      </c>
      <c r="D126" s="23">
        <v>410700</v>
      </c>
      <c r="E126" s="23">
        <f>SUM(E127+E137)</f>
        <v>422600</v>
      </c>
      <c r="F126" s="23">
        <f>F127+F137</f>
        <v>429600</v>
      </c>
      <c r="G126" s="23">
        <f>G127+G137</f>
        <v>429600</v>
      </c>
    </row>
    <row r="127" spans="1:7" ht="24" x14ac:dyDescent="0.25">
      <c r="A127" s="24" t="s">
        <v>131</v>
      </c>
      <c r="B127" s="24" t="s">
        <v>132</v>
      </c>
      <c r="C127" s="25" t="s">
        <v>133</v>
      </c>
      <c r="D127" s="26">
        <v>118000</v>
      </c>
      <c r="E127" s="26">
        <f t="shared" ref="E127:G128" si="8">E128</f>
        <v>168100</v>
      </c>
      <c r="F127" s="26">
        <f t="shared" si="8"/>
        <v>168100</v>
      </c>
      <c r="G127" s="26">
        <f t="shared" si="8"/>
        <v>168100</v>
      </c>
    </row>
    <row r="128" spans="1:7" x14ac:dyDescent="0.25">
      <c r="A128" s="11" t="s">
        <v>13</v>
      </c>
      <c r="B128" s="11" t="s">
        <v>73</v>
      </c>
      <c r="C128" s="12" t="s">
        <v>74</v>
      </c>
      <c r="D128" s="13">
        <v>118000</v>
      </c>
      <c r="E128" s="13">
        <f t="shared" si="8"/>
        <v>168100</v>
      </c>
      <c r="F128" s="13">
        <f t="shared" si="8"/>
        <v>168100</v>
      </c>
      <c r="G128" s="13">
        <f t="shared" si="8"/>
        <v>168100</v>
      </c>
    </row>
    <row r="129" spans="1:7" x14ac:dyDescent="0.25">
      <c r="A129" s="14" t="s">
        <v>16</v>
      </c>
      <c r="B129" s="14" t="s">
        <v>17</v>
      </c>
      <c r="C129" s="15" t="s">
        <v>18</v>
      </c>
      <c r="D129" s="16">
        <v>118000</v>
      </c>
      <c r="E129" s="16">
        <f>SUM(E131:E136)</f>
        <v>168100</v>
      </c>
      <c r="F129" s="16">
        <f>SUM(F130+F134)</f>
        <v>168100</v>
      </c>
      <c r="G129" s="16">
        <f>SUM(G130+G134)</f>
        <v>168100</v>
      </c>
    </row>
    <row r="130" spans="1:7" s="29" customFormat="1" x14ac:dyDescent="0.25">
      <c r="A130" s="17"/>
      <c r="B130" s="31">
        <v>31</v>
      </c>
      <c r="C130" s="18"/>
      <c r="D130" s="19"/>
      <c r="E130" s="19"/>
      <c r="F130" s="19">
        <v>157500</v>
      </c>
      <c r="G130" s="19">
        <v>157500</v>
      </c>
    </row>
    <row r="131" spans="1:7" x14ac:dyDescent="0.25">
      <c r="A131" s="17" t="s">
        <v>134</v>
      </c>
      <c r="B131" s="17" t="s">
        <v>76</v>
      </c>
      <c r="C131" s="18" t="s">
        <v>135</v>
      </c>
      <c r="D131" s="19">
        <v>92000</v>
      </c>
      <c r="E131" s="19">
        <v>131000</v>
      </c>
      <c r="F131" s="19"/>
      <c r="G131" s="19"/>
    </row>
    <row r="132" spans="1:7" x14ac:dyDescent="0.25">
      <c r="A132" s="17" t="s">
        <v>136</v>
      </c>
      <c r="B132" s="17" t="s">
        <v>137</v>
      </c>
      <c r="C132" s="18" t="s">
        <v>138</v>
      </c>
      <c r="D132" s="19">
        <v>4500</v>
      </c>
      <c r="E132" s="19">
        <v>10000</v>
      </c>
      <c r="F132" s="19"/>
      <c r="G132" s="19"/>
    </row>
    <row r="133" spans="1:7" x14ac:dyDescent="0.25">
      <c r="A133" s="17" t="s">
        <v>139</v>
      </c>
      <c r="B133" s="17" t="s">
        <v>79</v>
      </c>
      <c r="C133" s="18" t="s">
        <v>80</v>
      </c>
      <c r="D133" s="19">
        <v>9700</v>
      </c>
      <c r="E133" s="19">
        <v>16500</v>
      </c>
      <c r="F133" s="19"/>
      <c r="G133" s="19"/>
    </row>
    <row r="134" spans="1:7" s="29" customFormat="1" x14ac:dyDescent="0.25">
      <c r="A134" s="17"/>
      <c r="B134" s="31">
        <v>32</v>
      </c>
      <c r="C134" s="18"/>
      <c r="D134" s="19"/>
      <c r="E134" s="19"/>
      <c r="F134" s="19">
        <v>10600</v>
      </c>
      <c r="G134" s="19">
        <v>10600</v>
      </c>
    </row>
    <row r="135" spans="1:7" x14ac:dyDescent="0.25">
      <c r="A135" s="17" t="s">
        <v>140</v>
      </c>
      <c r="B135" s="17" t="s">
        <v>82</v>
      </c>
      <c r="C135" s="18" t="s">
        <v>83</v>
      </c>
      <c r="D135" s="19">
        <v>9300</v>
      </c>
      <c r="E135" s="19">
        <v>8600</v>
      </c>
      <c r="F135" s="19"/>
      <c r="G135" s="19"/>
    </row>
    <row r="136" spans="1:7" x14ac:dyDescent="0.25">
      <c r="A136" s="17" t="s">
        <v>141</v>
      </c>
      <c r="B136" s="17" t="s">
        <v>88</v>
      </c>
      <c r="C136" s="18" t="s">
        <v>89</v>
      </c>
      <c r="D136" s="19">
        <v>2500</v>
      </c>
      <c r="E136" s="19">
        <v>2000</v>
      </c>
      <c r="F136" s="19"/>
      <c r="G136" s="19"/>
    </row>
    <row r="137" spans="1:7" ht="24" x14ac:dyDescent="0.25">
      <c r="A137" s="24" t="s">
        <v>131</v>
      </c>
      <c r="B137" s="24" t="s">
        <v>142</v>
      </c>
      <c r="C137" s="25" t="s">
        <v>143</v>
      </c>
      <c r="D137" s="26">
        <v>292700</v>
      </c>
      <c r="E137" s="26">
        <f>SUM(E138+E142)</f>
        <v>254500</v>
      </c>
      <c r="F137" s="26">
        <f>SUM(F138+F142)</f>
        <v>261500</v>
      </c>
      <c r="G137" s="26">
        <f>SUM(G138+G142)</f>
        <v>261500</v>
      </c>
    </row>
    <row r="138" spans="1:7" x14ac:dyDescent="0.25">
      <c r="A138" s="11" t="s">
        <v>13</v>
      </c>
      <c r="B138" s="11" t="s">
        <v>73</v>
      </c>
      <c r="C138" s="12" t="s">
        <v>74</v>
      </c>
      <c r="D138" s="13">
        <v>42000</v>
      </c>
      <c r="E138" s="13">
        <f>E139</f>
        <v>35000</v>
      </c>
      <c r="F138" s="13">
        <f>F139</f>
        <v>42000</v>
      </c>
      <c r="G138" s="13">
        <f>G139</f>
        <v>42000</v>
      </c>
    </row>
    <row r="139" spans="1:7" x14ac:dyDescent="0.25">
      <c r="A139" s="14" t="s">
        <v>16</v>
      </c>
      <c r="B139" s="14" t="s">
        <v>17</v>
      </c>
      <c r="C139" s="15" t="s">
        <v>18</v>
      </c>
      <c r="D139" s="16">
        <v>42000</v>
      </c>
      <c r="E139" s="16">
        <f>E141</f>
        <v>35000</v>
      </c>
      <c r="F139" s="16">
        <f>F140</f>
        <v>42000</v>
      </c>
      <c r="G139" s="16">
        <f>G140</f>
        <v>42000</v>
      </c>
    </row>
    <row r="140" spans="1:7" s="29" customFormat="1" x14ac:dyDescent="0.25">
      <c r="A140" s="17"/>
      <c r="B140" s="31">
        <v>31</v>
      </c>
      <c r="C140" s="18"/>
      <c r="D140" s="19"/>
      <c r="E140" s="19"/>
      <c r="F140" s="19">
        <v>42000</v>
      </c>
      <c r="G140" s="19">
        <v>42000</v>
      </c>
    </row>
    <row r="141" spans="1:7" x14ac:dyDescent="0.25">
      <c r="A141" s="17" t="s">
        <v>144</v>
      </c>
      <c r="B141" s="17" t="s">
        <v>76</v>
      </c>
      <c r="C141" s="18" t="s">
        <v>135</v>
      </c>
      <c r="D141" s="19">
        <v>42000</v>
      </c>
      <c r="E141" s="19">
        <v>35000</v>
      </c>
      <c r="F141" s="19"/>
      <c r="G141" s="19"/>
    </row>
    <row r="142" spans="1:7" x14ac:dyDescent="0.25">
      <c r="A142" s="11" t="s">
        <v>13</v>
      </c>
      <c r="B142" s="11" t="s">
        <v>145</v>
      </c>
      <c r="C142" s="12" t="s">
        <v>146</v>
      </c>
      <c r="D142" s="13">
        <v>250700</v>
      </c>
      <c r="E142" s="13">
        <f>E143</f>
        <v>219500</v>
      </c>
      <c r="F142" s="13">
        <f>F143</f>
        <v>219500</v>
      </c>
      <c r="G142" s="13">
        <f>G143</f>
        <v>219500</v>
      </c>
    </row>
    <row r="143" spans="1:7" x14ac:dyDescent="0.25">
      <c r="A143" s="14" t="s">
        <v>16</v>
      </c>
      <c r="B143" s="14" t="s">
        <v>17</v>
      </c>
      <c r="C143" s="15" t="s">
        <v>18</v>
      </c>
      <c r="D143" s="16">
        <v>250700</v>
      </c>
      <c r="E143" s="16">
        <f>SUM(E145:E150)</f>
        <v>219500</v>
      </c>
      <c r="F143" s="16">
        <f>SUM(F144+F148)</f>
        <v>219500</v>
      </c>
      <c r="G143" s="16">
        <f>SUM(G144+G148)</f>
        <v>219500</v>
      </c>
    </row>
    <row r="144" spans="1:7" s="29" customFormat="1" x14ac:dyDescent="0.25">
      <c r="A144" s="17"/>
      <c r="B144" s="31">
        <v>31</v>
      </c>
      <c r="C144" s="18"/>
      <c r="D144" s="19"/>
      <c r="E144" s="19"/>
      <c r="F144" s="19">
        <v>208500</v>
      </c>
      <c r="G144" s="19">
        <v>208500</v>
      </c>
    </row>
    <row r="145" spans="1:7" x14ac:dyDescent="0.25">
      <c r="A145" s="17" t="s">
        <v>147</v>
      </c>
      <c r="B145" s="17" t="s">
        <v>76</v>
      </c>
      <c r="C145" s="18" t="s">
        <v>135</v>
      </c>
      <c r="D145" s="19">
        <v>178000</v>
      </c>
      <c r="E145" s="19">
        <v>172000</v>
      </c>
      <c r="F145" s="19"/>
      <c r="G145" s="19"/>
    </row>
    <row r="146" spans="1:7" x14ac:dyDescent="0.25">
      <c r="A146" s="17" t="s">
        <v>148</v>
      </c>
      <c r="B146" s="17" t="s">
        <v>137</v>
      </c>
      <c r="C146" s="18" t="s">
        <v>138</v>
      </c>
      <c r="D146" s="19">
        <v>12000</v>
      </c>
      <c r="E146" s="19">
        <v>12500</v>
      </c>
      <c r="F146" s="19"/>
      <c r="G146" s="19"/>
    </row>
    <row r="147" spans="1:7" x14ac:dyDescent="0.25">
      <c r="A147" s="17" t="s">
        <v>149</v>
      </c>
      <c r="B147" s="17" t="s">
        <v>79</v>
      </c>
      <c r="C147" s="18" t="s">
        <v>80</v>
      </c>
      <c r="D147" s="19">
        <v>33000</v>
      </c>
      <c r="E147" s="19">
        <v>24000</v>
      </c>
      <c r="F147" s="19"/>
      <c r="G147" s="19"/>
    </row>
    <row r="148" spans="1:7" s="29" customFormat="1" x14ac:dyDescent="0.25">
      <c r="A148" s="17"/>
      <c r="B148" s="31">
        <v>32</v>
      </c>
      <c r="C148" s="18"/>
      <c r="D148" s="19"/>
      <c r="E148" s="19"/>
      <c r="F148" s="19">
        <v>11000</v>
      </c>
      <c r="G148" s="19">
        <v>11000</v>
      </c>
    </row>
    <row r="149" spans="1:7" x14ac:dyDescent="0.25">
      <c r="A149" s="17" t="s">
        <v>150</v>
      </c>
      <c r="B149" s="17" t="s">
        <v>82</v>
      </c>
      <c r="C149" s="18" t="s">
        <v>83</v>
      </c>
      <c r="D149" s="19">
        <v>23500</v>
      </c>
      <c r="E149" s="19">
        <v>7000</v>
      </c>
      <c r="F149" s="19"/>
      <c r="G149" s="19"/>
    </row>
    <row r="150" spans="1:7" x14ac:dyDescent="0.25">
      <c r="A150" s="17" t="s">
        <v>151</v>
      </c>
      <c r="B150" s="17" t="s">
        <v>88</v>
      </c>
      <c r="C150" s="18" t="s">
        <v>89</v>
      </c>
      <c r="D150" s="19">
        <v>4200</v>
      </c>
      <c r="E150" s="19">
        <v>4000</v>
      </c>
      <c r="F150" s="19"/>
      <c r="G150" s="19"/>
    </row>
  </sheetData>
  <mergeCells count="5">
    <mergeCell ref="A4:H4"/>
    <mergeCell ref="A6:H6"/>
    <mergeCell ref="A8:H8"/>
    <mergeCell ref="A1:C1"/>
    <mergeCell ref="D1:H1"/>
  </mergeCells>
  <pageMargins left="0.39370078740157499" right="0.196850393700787" top="0.39370078740157499" bottom="0.63976377952755903" header="0.39370078740157499" footer="0.39370078740157499"/>
  <pageSetup paperSize="9" scale="90" orientation="landscape" horizontalDpi="4294967294" verticalDpi="4294967294" r:id="rId1"/>
  <headerFooter alignWithMargins="0">
    <oddFooter>&amp;L&amp;"Arial,Regular"&amp;8 LC147RP-IPP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2018-10-02T12:04:28Z</cp:lastPrinted>
  <dcterms:created xsi:type="dcterms:W3CDTF">2018-10-02T09:44:53Z</dcterms:created>
  <dcterms:modified xsi:type="dcterms:W3CDTF">2019-10-10T14:50:34Z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